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<sst xmlns="http://schemas.openxmlformats.org/spreadsheetml/2006/main" count="40" uniqueCount="40">
  <si>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弋阳县2025年8月高龄补贴发放汇总表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</si>
  <si>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</si>
  <si>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</si>
  <si>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</si>
  <si>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</si>
  <si>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</si>
  <si>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</si>
  <si>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</si>
  <si>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</si>
  <si>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</si>
  <si>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</si>
  <si>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</si>
  <si>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</si>
  <si>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</si>
  <si>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补发徐凤祥、江美接2025年1-7月共840元</t>
  </si>
  <si>
    <t>葛溪乡</t>
  </si>
  <si>
    <t>圭峰镇</t>
  </si>
  <si>
    <t>花亭街道办</t>
  </si>
  <si>
    <t>南岩街道</t>
  </si>
  <si>
    <t>补发李月英、叶庶光2025年1-7月共840元</t>
  </si>
  <si>
    <t>漆工镇</t>
  </si>
  <si>
    <t>清湖乡</t>
  </si>
  <si>
    <t>三县岭镇</t>
  </si>
  <si>
    <t>补发钱千根、项明勇、刘华风2025年1-7月共1260元；补发邵海元4-7月共240元</t>
  </si>
  <si>
    <t>桃源街道</t>
  </si>
  <si>
    <t>湾里乡</t>
  </si>
  <si>
    <t>旭光乡</t>
  </si>
  <si>
    <t>补发廖冬英、李昌文2025年1-7月共840元</t>
  </si>
  <si>
    <t>弋江镇</t>
  </si>
  <si>
    <t>樟树墩镇</t>
  </si>
  <si>
    <t>补发李火良2025年1-7月共420元</t>
  </si>
  <si>
    <t>中畈乡</t>
  </si>
  <si>
    <t>朱坑镇</t>
  </si>
  <si>
    <t>合计</t>
  </si>
  <si>
    <t>606740（陆拾万零陆仟柒佰肆拾）</t>
  </si>
  <si>
    <t xml:space="preserve">  制表人：                                                                                         </t>
  </si>
  <si>
    <t>审核人：</t>
  </si>
  <si>
    <t xml:space="preserve">     分管领导：</t>
  </si>
  <si>
    <t xml:space="preserve">        财务领导：</t>
  </si>
  <si>
    <t>弋阳县民政局           弋阳农商银行           1653401262206020010012                                     2025年8月18日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</si>
</sst>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0" fillId="0" borderId="1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E16" sqref="E16"/>
    </sheetView>
  </sheetViews>
  <sheetFormatPr defaultColWidth="9" defaultRowHeight="14.25"/>
  <cols>
    <col min="1" max="1" width="10.625" style="1" customWidth="1"/>
    <col min="2" max="2" width="9.75" style="1" customWidth="1"/>
    <col min="3" max="3" width="16.625" style="1" customWidth="1"/>
    <col min="4" max="4" width="13" style="1" customWidth="1"/>
    <col min="5" max="5" width="12.625" style="1" customWidth="1"/>
    <col min="6" max="6" width="13.3" style="1" customWidth="1"/>
    <col min="7" max="7" width="12.375" style="1" customWidth="1"/>
    <col min="8" max="8" width="14" style="1" customWidth="1"/>
    <col min="9" max="9" width="11.125" style="1" customWidth="1"/>
    <col min="10" max="10" width="25" style="1" customWidth="1"/>
    <col min="11" max="16384" width="9" style="1"/>
  </cols>
  <sheetData>
    <row r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f>D3+F3+H3</f>
        <v>593</v>
      </c>
      <c r="C3" s="9">
        <f>E3+G3+I3</f>
        <v>37220</v>
      </c>
      <c r="D3" s="9">
        <v>557</v>
      </c>
      <c r="E3" s="9">
        <f>D3*60</f>
        <v>33420</v>
      </c>
      <c r="F3" s="9">
        <v>35</v>
      </c>
      <c r="G3" s="19">
        <f t="shared" ref="G3:G19" si="0">F3*100</f>
        <v>3500</v>
      </c>
      <c r="H3" s="9">
        <v>1</v>
      </c>
      <c r="I3" s="19">
        <f>H3*300</f>
        <v>300</v>
      </c>
      <c r="J3" s="22"/>
    </row>
    <row r="4" s="1" customFormat="1" ht="18" customHeight="1" spans="1:10">
      <c r="A4" s="8" t="s">
        <v>12</v>
      </c>
      <c r="B4" s="9">
        <f t="shared" ref="B4:B20" si="1">D4+F4+H4</f>
        <v>255</v>
      </c>
      <c r="C4" s="9">
        <f t="shared" ref="C4:C19" si="2">E4+G4+I4</f>
        <v>16620</v>
      </c>
      <c r="D4" s="9">
        <v>227</v>
      </c>
      <c r="E4" s="9">
        <f>D4*60</f>
        <v>13620</v>
      </c>
      <c r="F4" s="9">
        <v>27</v>
      </c>
      <c r="G4" s="19">
        <f t="shared" si="0"/>
        <v>2700</v>
      </c>
      <c r="H4" s="9">
        <v>1</v>
      </c>
      <c r="I4" s="19">
        <f t="shared" ref="I4:I19" si="3">H4*300</f>
        <v>300</v>
      </c>
      <c r="J4" s="22"/>
    </row>
    <row r="5" s="1" customFormat="1" ht="25.5" spans="1:10">
      <c r="A5" s="8" t="s">
        <v>13</v>
      </c>
      <c r="B5" s="9">
        <f t="shared" si="1"/>
        <v>400</v>
      </c>
      <c r="C5" s="9">
        <f t="shared" si="2"/>
        <v>27760</v>
      </c>
      <c r="D5" s="9">
        <v>337</v>
      </c>
      <c r="E5" s="9">
        <f>D5*60+840</f>
        <v>21060</v>
      </c>
      <c r="F5" s="9">
        <v>61</v>
      </c>
      <c r="G5" s="19">
        <f t="shared" si="0"/>
        <v>6100</v>
      </c>
      <c r="H5" s="9">
        <v>2</v>
      </c>
      <c r="I5" s="19">
        <f t="shared" si="3"/>
        <v>600</v>
      </c>
      <c r="J5" s="23" t="s">
        <v>14</v>
      </c>
    </row>
    <row r="6" s="1" customFormat="1" ht="18" customHeight="1" spans="1:10">
      <c r="A6" s="10" t="s">
        <v>15</v>
      </c>
      <c r="B6" s="9">
        <f t="shared" si="1"/>
        <v>500</v>
      </c>
      <c r="C6" s="9">
        <f t="shared" si="2"/>
        <v>32680</v>
      </c>
      <c r="D6" s="9">
        <v>443</v>
      </c>
      <c r="E6" s="9">
        <f t="shared" ref="E5:E11" si="4">D6*60</f>
        <v>26580</v>
      </c>
      <c r="F6" s="9">
        <v>55</v>
      </c>
      <c r="G6" s="19">
        <f t="shared" si="0"/>
        <v>5500</v>
      </c>
      <c r="H6" s="9">
        <v>2</v>
      </c>
      <c r="I6" s="19">
        <f t="shared" si="3"/>
        <v>600</v>
      </c>
      <c r="J6" s="22"/>
    </row>
    <row r="7" s="1" customFormat="1" ht="18" customHeight="1" spans="1:10">
      <c r="A7" s="10" t="s">
        <v>16</v>
      </c>
      <c r="B7" s="9">
        <f t="shared" si="1"/>
        <v>644</v>
      </c>
      <c r="C7" s="9">
        <f t="shared" si="2"/>
        <v>41680</v>
      </c>
      <c r="D7" s="9">
        <v>568</v>
      </c>
      <c r="E7" s="9">
        <f t="shared" si="4"/>
        <v>34080</v>
      </c>
      <c r="F7" s="9">
        <v>76</v>
      </c>
      <c r="G7" s="19">
        <f t="shared" si="0"/>
        <v>7600</v>
      </c>
      <c r="H7" s="9">
        <v>0</v>
      </c>
      <c r="I7" s="19">
        <f t="shared" si="3"/>
        <v>0</v>
      </c>
      <c r="J7" s="22"/>
    </row>
    <row r="8" s="1" customFormat="1" ht="18" customHeight="1" spans="1:10">
      <c r="A8" s="8" t="s">
        <v>17</v>
      </c>
      <c r="B8" s="9">
        <f t="shared" si="1"/>
        <v>261</v>
      </c>
      <c r="C8" s="9">
        <f t="shared" si="2"/>
        <v>17100</v>
      </c>
      <c r="D8" s="9">
        <v>230</v>
      </c>
      <c r="E8" s="9">
        <f t="shared" si="4"/>
        <v>13800</v>
      </c>
      <c r="F8" s="9">
        <v>30</v>
      </c>
      <c r="G8" s="19">
        <f t="shared" si="0"/>
        <v>3000</v>
      </c>
      <c r="H8" s="9">
        <v>1</v>
      </c>
      <c r="I8" s="19">
        <f t="shared" si="3"/>
        <v>300</v>
      </c>
      <c r="J8" s="14"/>
    </row>
    <row r="9" s="1" customFormat="1" ht="25.5" spans="1:10">
      <c r="A9" s="8" t="s">
        <v>18</v>
      </c>
      <c r="B9" s="9">
        <f t="shared" si="1"/>
        <v>855</v>
      </c>
      <c r="C9" s="9">
        <f t="shared" si="2"/>
        <v>56500</v>
      </c>
      <c r="D9" s="9">
        <v>756</v>
      </c>
      <c r="E9" s="9">
        <f>D9*60+840</f>
        <v>46200</v>
      </c>
      <c r="F9" s="9">
        <v>97</v>
      </c>
      <c r="G9" s="19">
        <f t="shared" si="0"/>
        <v>9700</v>
      </c>
      <c r="H9" s="9">
        <v>2</v>
      </c>
      <c r="I9" s="19">
        <f t="shared" si="3"/>
        <v>600</v>
      </c>
      <c r="J9" s="23" t="s">
        <v>19</v>
      </c>
    </row>
    <row r="10" s="1" customFormat="1" ht="18" customHeight="1" spans="1:10">
      <c r="A10" s="10" t="s">
        <v>20</v>
      </c>
      <c r="B10" s="9">
        <f t="shared" si="1"/>
        <v>936</v>
      </c>
      <c r="C10" s="9">
        <f t="shared" si="2"/>
        <v>58720</v>
      </c>
      <c r="D10" s="9">
        <v>872</v>
      </c>
      <c r="E10" s="9">
        <f t="shared" si="4"/>
        <v>52320</v>
      </c>
      <c r="F10" s="9">
        <v>64</v>
      </c>
      <c r="G10" s="19">
        <f t="shared" si="0"/>
        <v>6400</v>
      </c>
      <c r="H10" s="9">
        <v>0</v>
      </c>
      <c r="I10" s="19">
        <f t="shared" si="3"/>
        <v>0</v>
      </c>
      <c r="J10" s="23"/>
    </row>
    <row r="11" s="1" customFormat="1" ht="18" customHeight="1" spans="1:10">
      <c r="A11" s="10" t="s">
        <v>21</v>
      </c>
      <c r="B11" s="9">
        <f t="shared" si="1"/>
        <v>342</v>
      </c>
      <c r="C11" s="9">
        <f t="shared" si="2"/>
        <v>22000</v>
      </c>
      <c r="D11" s="11">
        <v>310</v>
      </c>
      <c r="E11" s="9">
        <f t="shared" si="4"/>
        <v>18600</v>
      </c>
      <c r="F11" s="9">
        <v>31</v>
      </c>
      <c r="G11" s="19">
        <f t="shared" si="0"/>
        <v>3100</v>
      </c>
      <c r="H11" s="9">
        <v>1</v>
      </c>
      <c r="I11" s="19">
        <f t="shared" si="3"/>
        <v>300</v>
      </c>
      <c r="J11" s="14"/>
    </row>
    <row r="12" s="1" customFormat="1" ht="36" spans="1:10">
      <c r="A12" s="10" t="s">
        <v>22</v>
      </c>
      <c r="B12" s="9">
        <f t="shared" si="1"/>
        <v>468</v>
      </c>
      <c r="C12" s="9">
        <f t="shared" si="2"/>
        <v>32140</v>
      </c>
      <c r="D12" s="9">
        <v>414</v>
      </c>
      <c r="E12" s="9">
        <f>D12*60+1500</f>
        <v>26340</v>
      </c>
      <c r="F12" s="9">
        <v>52</v>
      </c>
      <c r="G12" s="19">
        <f t="shared" si="0"/>
        <v>5200</v>
      </c>
      <c r="H12" s="9">
        <v>2</v>
      </c>
      <c r="I12" s="19">
        <f t="shared" si="3"/>
        <v>600</v>
      </c>
      <c r="J12" s="22" t="s">
        <v>23</v>
      </c>
    </row>
    <row r="13" s="1" customFormat="1" ht="18" customHeight="1" spans="1:10">
      <c r="A13" s="8" t="s">
        <v>24</v>
      </c>
      <c r="B13" s="9">
        <f t="shared" si="1"/>
        <v>505</v>
      </c>
      <c r="C13" s="9">
        <f t="shared" si="2"/>
        <v>33380</v>
      </c>
      <c r="D13" s="9">
        <v>438</v>
      </c>
      <c r="E13" s="9">
        <f>D13*60</f>
        <v>26280</v>
      </c>
      <c r="F13" s="9">
        <v>65</v>
      </c>
      <c r="G13" s="19">
        <f t="shared" si="0"/>
        <v>6500</v>
      </c>
      <c r="H13" s="9">
        <v>2</v>
      </c>
      <c r="I13" s="19">
        <f t="shared" si="3"/>
        <v>600</v>
      </c>
      <c r="J13" s="22"/>
    </row>
    <row r="14" s="1" customFormat="1" ht="18" customHeight="1" spans="1:10">
      <c r="A14" s="8" t="s">
        <v>25</v>
      </c>
      <c r="B14" s="9">
        <f t="shared" si="1"/>
        <v>388</v>
      </c>
      <c r="C14" s="9">
        <f t="shared" si="2"/>
        <v>25200</v>
      </c>
      <c r="D14" s="9">
        <v>345</v>
      </c>
      <c r="E14" s="9">
        <f>D14*60</f>
        <v>20700</v>
      </c>
      <c r="F14" s="9">
        <v>42</v>
      </c>
      <c r="G14" s="19">
        <f t="shared" si="0"/>
        <v>4200</v>
      </c>
      <c r="H14" s="9">
        <v>1</v>
      </c>
      <c r="I14" s="19">
        <f t="shared" si="3"/>
        <v>300</v>
      </c>
      <c r="J14" s="14"/>
    </row>
    <row r="15" s="1" customFormat="1" ht="24" spans="1:10">
      <c r="A15" s="8" t="s">
        <v>26</v>
      </c>
      <c r="B15" s="9">
        <f t="shared" si="1"/>
        <v>250</v>
      </c>
      <c r="C15" s="9">
        <f t="shared" si="2"/>
        <v>17760</v>
      </c>
      <c r="D15" s="9">
        <v>202</v>
      </c>
      <c r="E15" s="9">
        <f>D15*60+840</f>
        <v>12960</v>
      </c>
      <c r="F15" s="9">
        <v>48</v>
      </c>
      <c r="G15" s="19">
        <f t="shared" si="0"/>
        <v>4800</v>
      </c>
      <c r="H15" s="9">
        <v>0</v>
      </c>
      <c r="I15" s="19">
        <f t="shared" si="3"/>
        <v>0</v>
      </c>
      <c r="J15" s="22" t="s">
        <v>27</v>
      </c>
    </row>
    <row r="16" s="1" customFormat="1" ht="18" customHeight="1" spans="1:10">
      <c r="A16" s="8" t="s">
        <v>28</v>
      </c>
      <c r="B16" s="9">
        <f t="shared" si="1"/>
        <v>1196</v>
      </c>
      <c r="C16" s="9">
        <f t="shared" si="2"/>
        <v>78240</v>
      </c>
      <c r="D16" s="9">
        <v>1044</v>
      </c>
      <c r="E16" s="9">
        <f>D16*60</f>
        <v>62640</v>
      </c>
      <c r="F16" s="9">
        <v>150</v>
      </c>
      <c r="G16" s="19">
        <f t="shared" si="0"/>
        <v>15000</v>
      </c>
      <c r="H16" s="9">
        <v>2</v>
      </c>
      <c r="I16" s="19">
        <f t="shared" si="3"/>
        <v>600</v>
      </c>
      <c r="J16" s="22"/>
    </row>
    <row r="17" s="1" customFormat="1" ht="24" customHeight="1" spans="1:10">
      <c r="A17" s="8" t="s">
        <v>29</v>
      </c>
      <c r="B17" s="9">
        <f t="shared" si="1"/>
        <v>398</v>
      </c>
      <c r="C17" s="9">
        <f t="shared" si="2"/>
        <v>25940</v>
      </c>
      <c r="D17" s="9">
        <v>367</v>
      </c>
      <c r="E17" s="9">
        <f>D17*60+420</f>
        <v>22440</v>
      </c>
      <c r="F17" s="9">
        <v>29</v>
      </c>
      <c r="G17" s="19">
        <f t="shared" si="0"/>
        <v>2900</v>
      </c>
      <c r="H17" s="9">
        <v>2</v>
      </c>
      <c r="I17" s="19">
        <f t="shared" si="3"/>
        <v>600</v>
      </c>
      <c r="J17" s="22" t="s">
        <v>30</v>
      </c>
    </row>
    <row r="18" s="2" customFormat="1" ht="18" customHeight="1" spans="1:10">
      <c r="A18" s="8" t="s">
        <v>31</v>
      </c>
      <c r="B18" s="9">
        <f t="shared" si="1"/>
        <v>821</v>
      </c>
      <c r="C18" s="9">
        <f t="shared" si="2"/>
        <v>52700</v>
      </c>
      <c r="D18" s="12">
        <v>740</v>
      </c>
      <c r="E18" s="9">
        <f>D18*60</f>
        <v>44400</v>
      </c>
      <c r="F18" s="12">
        <v>80</v>
      </c>
      <c r="G18" s="19">
        <f t="shared" si="0"/>
        <v>8000</v>
      </c>
      <c r="H18" s="12">
        <v>1</v>
      </c>
      <c r="I18" s="19">
        <f t="shared" si="3"/>
        <v>300</v>
      </c>
      <c r="J18" s="24"/>
    </row>
    <row r="19" s="1" customFormat="1" ht="18" customHeight="1" spans="1:10">
      <c r="A19" s="8" t="s">
        <v>32</v>
      </c>
      <c r="B19" s="9">
        <f t="shared" si="1"/>
        <v>499</v>
      </c>
      <c r="C19" s="9">
        <f t="shared" si="2"/>
        <v>31100</v>
      </c>
      <c r="D19" s="9">
        <v>470</v>
      </c>
      <c r="E19" s="9">
        <f>D19*60</f>
        <v>28200</v>
      </c>
      <c r="F19" s="9">
        <v>29</v>
      </c>
      <c r="G19" s="19">
        <f t="shared" si="0"/>
        <v>2900</v>
      </c>
      <c r="H19" s="9">
        <v>0</v>
      </c>
      <c r="I19" s="19">
        <f t="shared" si="3"/>
        <v>0</v>
      </c>
      <c r="J19" s="23"/>
    </row>
    <row r="20" s="1" customFormat="1" ht="35" customHeight="1" spans="1:11">
      <c r="A20" s="13" t="s">
        <v>33</v>
      </c>
      <c r="B20" s="9">
        <f>SUM(B3:B19)</f>
        <v>9311</v>
      </c>
      <c r="C20" s="14" t="s">
        <v>34</v>
      </c>
      <c r="D20" s="9">
        <f>SUM(D3:D19)</f>
        <v>8320</v>
      </c>
      <c r="E20" s="9">
        <f>SUM(E3:E19)</f>
        <v>503640</v>
      </c>
      <c r="F20" s="9">
        <f>SUM(F3:F19)</f>
        <v>971</v>
      </c>
      <c r="G20" s="19">
        <f>SUM(G3:G19)</f>
        <v>97100</v>
      </c>
      <c r="H20" s="9">
        <f>SUM(H3:H19)</f>
        <v>20</v>
      </c>
      <c r="I20" s="19">
        <f>SUM(I3:I19)</f>
        <v>6000</v>
      </c>
      <c r="J20" s="23"/>
      <c r="K20" s="25"/>
    </row>
    <row r="21" s="1" customFormat="1" ht="26" customHeight="1" spans="1:9">
      <c r="A21" s="15" t="s">
        <v>35</v>
      </c>
      <c r="B21" s="15"/>
      <c r="C21" s="16" t="s">
        <v>36</v>
      </c>
      <c r="D21" s="17"/>
      <c r="E21" s="16" t="s">
        <v>37</v>
      </c>
      <c r="F21" s="20"/>
      <c r="G21" s="20"/>
      <c r="H21" s="20" t="s">
        <v>38</v>
      </c>
      <c r="I21" s="26"/>
    </row>
    <row r="22" ht="26" customHeight="1" spans="1:10">
      <c r="A22" s="17" t="s">
        <v>39</v>
      </c>
      <c r="B22" s="17"/>
      <c r="C22" s="17"/>
      <c r="D22" s="17"/>
      <c r="E22" s="17"/>
      <c r="F22" s="17"/>
      <c r="G22" s="17"/>
      <c r="H22" s="17"/>
      <c r="I22" s="26"/>
      <c r="J22" s="17"/>
    </row>
    <row r="23" spans="2:10">
      <c r="B23" s="18"/>
      <c r="C23" s="18"/>
      <c r="D23" s="18"/>
      <c r="E23" s="18"/>
      <c r="F23" s="21"/>
      <c r="G23" s="21"/>
      <c r="H23" s="21"/>
      <c r="I23" s="21"/>
      <c r="J23" s="27"/>
    </row>
  </sheetData>
  <mergeCells count="3">
    <mergeCell ref="A1:J1"/>
    <mergeCell ref="C21:D21"/>
    <mergeCell ref="E21:F21"/>
  </mergeCells>
  <pageMargins left="0.590277777777778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适&amp;合</cp:lastModifiedBy>
  <dcterms:created xsi:type="dcterms:W3CDTF">2022-05-23T10:32:00Z</dcterms:created>
  <dcterms:modified xsi:type="dcterms:W3CDTF">2025-08-18T16:21:06Z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073DD27B55164C0D32DAA268170C11F4_43</vt:lpwstr>
  </property>
  <property fmtid="{D5CDD505-2E9C-101B-9397-08002B2CF9AE}" pid="3" name="KSOProductBuildVer">
    <vt:lpwstr>2052-12.8.2.20327</vt:lpwstr>
  </property>
</Properties>
</file>