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781" activeTab="1"/>
  </bookViews>
  <sheets>
    <sheet name="全县（财政）" sheetId="1" r:id="rId1"/>
    <sheet name="报市局" sheetId="2" r:id="rId2"/>
    <sheet name="弋江镇" sheetId="3" r:id="rId3"/>
    <sheet name="南岩" sheetId="4" r:id="rId4"/>
    <sheet name="圭峰" sheetId="5" r:id="rId5"/>
    <sheet name="港口" sheetId="6" r:id="rId6"/>
    <sheet name="叠山" sheetId="7" r:id="rId7"/>
    <sheet name="朱坑" sheetId="8" r:id="rId8"/>
    <sheet name="清湖" sheetId="9" r:id="rId9"/>
    <sheet name="湾里" sheetId="10" r:id="rId10"/>
    <sheet name="曹溪" sheetId="11" r:id="rId11"/>
    <sheet name="三县岭" sheetId="12" r:id="rId12"/>
    <sheet name="中畈" sheetId="13" r:id="rId13"/>
    <sheet name="漆工" sheetId="14" r:id="rId14"/>
    <sheet name="樟树墩" sheetId="15" r:id="rId15"/>
    <sheet name="葛溪" sheetId="16" r:id="rId16"/>
    <sheet name="花亭" sheetId="17" r:id="rId17"/>
    <sheet name="旭光" sheetId="18" r:id="rId18"/>
    <sheet name="表二" sheetId="19" r:id="rId19"/>
    <sheet name="表三" sheetId="20" r:id="rId20"/>
    <sheet name="表五" sheetId="21" r:id="rId21"/>
  </sheets>
  <definedNames/>
  <calcPr fullCalcOnLoad="1"/>
</workbook>
</file>

<file path=xl/sharedStrings.xml><?xml version="1.0" encoding="utf-8"?>
<sst xmlns="http://schemas.openxmlformats.org/spreadsheetml/2006/main" count="600" uniqueCount="269">
  <si>
    <t>弋阳县2021年稻谷补贴种植面积、资金分乡镇汇总表</t>
  </si>
  <si>
    <t>弋阳县           县(市、区)农业农村局、财政局(盖章)        江西省农业农村厅种植业处统一制表           单位：亩、元</t>
  </si>
  <si>
    <r>
      <t>基本情况</t>
    </r>
    <r>
      <rPr>
        <b/>
        <sz val="10"/>
        <rFont val="Arial Narrow"/>
        <family val="2"/>
      </rPr>
      <t>(</t>
    </r>
    <r>
      <rPr>
        <b/>
        <sz val="10"/>
        <rFont val="宋体"/>
        <family val="0"/>
      </rPr>
      <t>个、户、人</t>
    </r>
    <r>
      <rPr>
        <b/>
        <sz val="10"/>
        <rFont val="Arial Narrow"/>
        <family val="2"/>
      </rPr>
      <t>)</t>
    </r>
  </si>
  <si>
    <t>总面积、资金</t>
  </si>
  <si>
    <t>早稻面积、资金</t>
  </si>
  <si>
    <t>中、晚稻面积、资金</t>
  </si>
  <si>
    <t>编号</t>
  </si>
  <si>
    <t>乡(镇场)名称</t>
  </si>
  <si>
    <t>村/分场数</t>
  </si>
  <si>
    <t>小组数</t>
  </si>
  <si>
    <t>户数</t>
  </si>
  <si>
    <t>水稻总面积</t>
  </si>
  <si>
    <t>其中：订单总面积</t>
  </si>
  <si>
    <t>水稻补贴总资金</t>
  </si>
  <si>
    <t>其中：订单补贴总资金</t>
  </si>
  <si>
    <t>早稻面积</t>
  </si>
  <si>
    <t>补贴标准（元/亩）</t>
  </si>
  <si>
    <t>早稻面积补贴资金</t>
  </si>
  <si>
    <t>其中：订单面积</t>
  </si>
  <si>
    <t>早稻订单补贴资金</t>
  </si>
  <si>
    <t>早稻补贴总资金</t>
  </si>
  <si>
    <t>中、晚稻面积</t>
  </si>
  <si>
    <t>中、晚稻面积补贴资金</t>
  </si>
  <si>
    <t>中、晚稻订单补贴资金</t>
  </si>
  <si>
    <t>中、晚稻补贴总资金</t>
  </si>
  <si>
    <t>弋江镇</t>
  </si>
  <si>
    <t>南岩镇</t>
  </si>
  <si>
    <t>圭峰镇</t>
  </si>
  <si>
    <t>港口镇</t>
  </si>
  <si>
    <t>叠山镇</t>
  </si>
  <si>
    <t>朱坑镇</t>
  </si>
  <si>
    <t>清湖乡</t>
  </si>
  <si>
    <t>湾里乡</t>
  </si>
  <si>
    <t>曹溪镇</t>
  </si>
  <si>
    <t>三县岭</t>
  </si>
  <si>
    <t>中畈乡</t>
  </si>
  <si>
    <t>漆工镇</t>
  </si>
  <si>
    <t>樟树墩</t>
  </si>
  <si>
    <t>葛溪乡</t>
  </si>
  <si>
    <t>花亭场</t>
  </si>
  <si>
    <t>旭光乡</t>
  </si>
  <si>
    <r>
      <t>本县</t>
    </r>
    <r>
      <rPr>
        <b/>
        <sz val="6"/>
        <rFont val="Arial Narrow"/>
        <family val="2"/>
      </rPr>
      <t>(</t>
    </r>
    <r>
      <rPr>
        <b/>
        <sz val="6"/>
        <rFont val="宋体"/>
        <family val="0"/>
      </rPr>
      <t>市、区</t>
    </r>
    <r>
      <rPr>
        <b/>
        <sz val="6"/>
        <rFont val="Arial Narrow"/>
        <family val="2"/>
      </rPr>
      <t>)</t>
    </r>
    <r>
      <rPr>
        <b/>
        <sz val="6"/>
        <rFont val="宋体"/>
        <family val="0"/>
      </rPr>
      <t>合计</t>
    </r>
  </si>
  <si>
    <t xml:space="preserve"> 填表人签名：邹爱民               县（市区）农业农村局负责人签名：                财政局负责人签名：                       </t>
  </si>
  <si>
    <t>表四：水稻种植面积核实县(市、区)汇总表(2021年)</t>
  </si>
  <si>
    <t>水稻面积</t>
  </si>
  <si>
    <t>中稻面积</t>
  </si>
  <si>
    <t>晚稻面积</t>
  </si>
  <si>
    <r>
      <t>乡</t>
    </r>
    <r>
      <rPr>
        <b/>
        <sz val="10"/>
        <rFont val="Arial Narrow"/>
        <family val="2"/>
      </rPr>
      <t>(</t>
    </r>
    <r>
      <rPr>
        <b/>
        <sz val="10"/>
        <rFont val="宋体"/>
        <family val="0"/>
      </rPr>
      <t>镇场</t>
    </r>
    <r>
      <rPr>
        <b/>
        <sz val="10"/>
        <rFont val="Arial Narrow"/>
        <family val="2"/>
      </rPr>
      <t>)</t>
    </r>
    <r>
      <rPr>
        <b/>
        <sz val="10"/>
        <rFont val="宋体"/>
        <family val="0"/>
      </rPr>
      <t>名称</t>
    </r>
  </si>
  <si>
    <r>
      <t>村</t>
    </r>
    <r>
      <rPr>
        <b/>
        <sz val="10"/>
        <rFont val="Arial Narrow"/>
        <family val="2"/>
      </rPr>
      <t>/</t>
    </r>
    <r>
      <rPr>
        <b/>
        <sz val="10"/>
        <rFont val="宋体"/>
        <family val="0"/>
      </rPr>
      <t>分场数</t>
    </r>
  </si>
  <si>
    <t>其中，订单面积</t>
  </si>
  <si>
    <r>
      <t>本县</t>
    </r>
    <r>
      <rPr>
        <b/>
        <sz val="10"/>
        <rFont val="Arial Narrow"/>
        <family val="2"/>
      </rPr>
      <t>(</t>
    </r>
    <r>
      <rPr>
        <b/>
        <sz val="10"/>
        <rFont val="宋体"/>
        <family val="0"/>
      </rPr>
      <t>市、区</t>
    </r>
    <r>
      <rPr>
        <b/>
        <sz val="10"/>
        <rFont val="Arial Narrow"/>
        <family val="2"/>
      </rPr>
      <t>)</t>
    </r>
    <r>
      <rPr>
        <b/>
        <sz val="10"/>
        <rFont val="宋体"/>
        <family val="0"/>
      </rPr>
      <t>合计</t>
    </r>
  </si>
  <si>
    <t xml:space="preserve"> 填表人签名：邹爱民    县（市区）农业农村局 负责人签名：                 财政局负责人签名：        </t>
  </si>
  <si>
    <t>表三：水稻种植面积核实乡(镇、场、所)汇总表(2021年)</t>
  </si>
  <si>
    <r>
      <t xml:space="preserve">    </t>
    </r>
    <r>
      <rPr>
        <b/>
        <u val="single"/>
        <sz val="9"/>
        <rFont val="Times New Roman"/>
        <family val="1"/>
      </rPr>
      <t xml:space="preserve"> </t>
    </r>
    <r>
      <rPr>
        <b/>
        <u val="single"/>
        <sz val="9"/>
        <rFont val="宋体"/>
        <family val="0"/>
      </rPr>
      <t>弋江镇</t>
    </r>
    <r>
      <rPr>
        <b/>
        <u val="single"/>
        <sz val="9"/>
        <rFont val="Times New Roman"/>
        <family val="1"/>
      </rPr>
      <t xml:space="preserve">               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</si>
  <si>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江西省农业农村厅种植业处统一制表</t>
  </si>
  <si>
    <t>基本情况(个、户、人)</t>
  </si>
  <si>
    <t>行政村(分场)名称</t>
  </si>
  <si>
    <t>大树村</t>
  </si>
  <si>
    <t>蔬菜村</t>
  </si>
  <si>
    <t>一中</t>
  </si>
  <si>
    <r>
      <t>本乡</t>
    </r>
    <r>
      <rPr>
        <b/>
        <sz val="10"/>
        <rFont val="Arial Narrow"/>
        <family val="2"/>
      </rPr>
      <t>(</t>
    </r>
    <r>
      <rPr>
        <b/>
        <sz val="10"/>
        <rFont val="宋体"/>
        <family val="0"/>
      </rPr>
      <t>镇场所</t>
    </r>
    <r>
      <rPr>
        <b/>
        <sz val="10"/>
        <rFont val="Arial Narrow"/>
        <family val="2"/>
      </rPr>
      <t>)</t>
    </r>
    <r>
      <rPr>
        <b/>
        <sz val="10"/>
        <rFont val="宋体"/>
        <family val="0"/>
      </rPr>
      <t>合计</t>
    </r>
  </si>
  <si>
    <t xml:space="preserve"> 填表人签名：                  </t>
  </si>
  <si>
    <t xml:space="preserve">乡(镇场所)负责人签名：                            月    日 </t>
  </si>
  <si>
    <r>
      <t xml:space="preserve">    </t>
    </r>
    <r>
      <rPr>
        <b/>
        <u val="single"/>
        <sz val="9"/>
        <rFont val="Times New Roman"/>
        <family val="1"/>
      </rPr>
      <t xml:space="preserve">                                      </t>
    </r>
    <r>
      <rPr>
        <b/>
        <u val="single"/>
        <sz val="9"/>
        <rFont val="宋体"/>
        <family val="0"/>
      </rPr>
      <t>南岩镇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</si>
  <si>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旗山村</t>
  </si>
  <si>
    <t>旗山场</t>
  </si>
  <si>
    <t>南岩村</t>
  </si>
  <si>
    <t>水南村</t>
  </si>
  <si>
    <t>光辉村</t>
  </si>
  <si>
    <t>栗桥村</t>
  </si>
  <si>
    <t>叶坝村</t>
  </si>
  <si>
    <t>贞坂村</t>
  </si>
  <si>
    <t>鱼种场</t>
  </si>
  <si>
    <t>良种场</t>
  </si>
  <si>
    <t>旭光农校</t>
  </si>
  <si>
    <t>宝峰村</t>
  </si>
  <si>
    <t xml:space="preserve">        圭峰 乡(镇、场、所）(盖章)</t>
  </si>
  <si>
    <t>招宾村</t>
  </si>
  <si>
    <t>上张村</t>
  </si>
  <si>
    <t>中屋村</t>
  </si>
  <si>
    <t>流口村</t>
  </si>
  <si>
    <t>罗家村</t>
  </si>
  <si>
    <t>桥坂村</t>
  </si>
  <si>
    <t>邹山村</t>
  </si>
  <si>
    <t>箭竹村</t>
  </si>
  <si>
    <t>果园场</t>
  </si>
  <si>
    <t>大塘村</t>
  </si>
  <si>
    <t>宝石村</t>
  </si>
  <si>
    <t>蒋坊村</t>
  </si>
  <si>
    <t>圭峰村</t>
  </si>
  <si>
    <t>本乡(镇场所)合计</t>
  </si>
  <si>
    <r>
      <t>表三：水稻种植面积核实乡(镇、场、所)汇总表(20</t>
    </r>
    <r>
      <rPr>
        <b/>
        <u val="single"/>
        <sz val="16"/>
        <rFont val="华文中宋"/>
        <family val="0"/>
      </rPr>
      <t xml:space="preserve">    </t>
    </r>
    <r>
      <rPr>
        <b/>
        <sz val="16"/>
        <rFont val="华文中宋"/>
        <family val="0"/>
      </rPr>
      <t>年)</t>
    </r>
  </si>
  <si>
    <t>21年</t>
  </si>
  <si>
    <t>上坊村</t>
  </si>
  <si>
    <t>港口村</t>
  </si>
  <si>
    <t>东源村</t>
  </si>
  <si>
    <t>小店村</t>
  </si>
  <si>
    <t>仙台村</t>
  </si>
  <si>
    <t>园竹村</t>
  </si>
  <si>
    <t>錾山村</t>
  </si>
  <si>
    <t>上坑村</t>
  </si>
  <si>
    <t xml:space="preserve">乡(镇场所)负责人签名：          月    日 </t>
  </si>
  <si>
    <r>
      <t xml:space="preserve">    </t>
    </r>
    <r>
      <rPr>
        <b/>
        <u val="single"/>
        <sz val="9"/>
        <rFont val="Times New Roman"/>
        <family val="1"/>
      </rPr>
      <t xml:space="preserve">            </t>
    </r>
    <r>
      <rPr>
        <b/>
        <u val="single"/>
        <sz val="9"/>
        <rFont val="宋体"/>
        <family val="0"/>
      </rPr>
      <t>叠山</t>
    </r>
    <r>
      <rPr>
        <b/>
        <u val="single"/>
        <sz val="9"/>
        <rFont val="Times New Roman"/>
        <family val="1"/>
      </rPr>
      <t xml:space="preserve">    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</si>
  <si>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双港村</t>
  </si>
  <si>
    <t>马岭村</t>
  </si>
  <si>
    <r>
      <rPr>
        <sz val="10"/>
        <rFont val="宋体"/>
        <family val="0"/>
      </rPr>
      <t>管家村</t>
    </r>
    <r>
      <rPr>
        <sz val="10"/>
        <rFont val="Arial Narrow"/>
        <family val="2"/>
      </rPr>
      <t xml:space="preserve"> </t>
    </r>
  </si>
  <si>
    <r>
      <rPr>
        <sz val="10"/>
        <rFont val="宋体"/>
        <family val="0"/>
      </rPr>
      <t>慈竹村</t>
    </r>
    <r>
      <rPr>
        <sz val="10"/>
        <rFont val="Arial Narrow"/>
        <family val="2"/>
      </rPr>
      <t xml:space="preserve"> </t>
    </r>
  </si>
  <si>
    <t>翁家村</t>
  </si>
  <si>
    <t>周潭村</t>
  </si>
  <si>
    <r>
      <t>表三：水稻种植面积核实乡(镇、场、所)汇总表(20</t>
    </r>
    <r>
      <rPr>
        <b/>
        <u val="single"/>
        <sz val="16"/>
        <rFont val="华文中宋"/>
        <family val="0"/>
      </rPr>
      <t xml:space="preserve"> 21 </t>
    </r>
    <r>
      <rPr>
        <b/>
        <sz val="16"/>
        <rFont val="华文中宋"/>
        <family val="0"/>
      </rPr>
      <t>年)</t>
    </r>
  </si>
  <si>
    <r>
      <t xml:space="preserve">    </t>
    </r>
    <r>
      <rPr>
        <b/>
        <u val="single"/>
        <sz val="9"/>
        <rFont val="Times New Roman"/>
        <family val="1"/>
      </rPr>
      <t xml:space="preserve">           </t>
    </r>
    <r>
      <rPr>
        <b/>
        <u val="single"/>
        <sz val="9"/>
        <rFont val="宋体"/>
        <family val="0"/>
      </rPr>
      <t>朱坑</t>
    </r>
    <r>
      <rPr>
        <b/>
        <u val="single"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</si>
  <si>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长源村</t>
  </si>
  <si>
    <t>米岭村</t>
  </si>
  <si>
    <t>潭石村</t>
  </si>
  <si>
    <t>西童村</t>
  </si>
  <si>
    <t>毛家村</t>
  </si>
  <si>
    <t>蔡家村</t>
  </si>
  <si>
    <t>荷塘村</t>
  </si>
  <si>
    <t>上童村</t>
  </si>
  <si>
    <t>塘坪村</t>
  </si>
  <si>
    <t>下琬村</t>
  </si>
  <si>
    <t>水稻原种场</t>
  </si>
  <si>
    <t>吉鱼场</t>
  </si>
  <si>
    <t xml:space="preserve">乡(镇场所)负责人签名：         8 月 1 日 </t>
  </si>
  <si>
    <r>
      <t xml:space="preserve">    </t>
    </r>
    <r>
      <rPr>
        <b/>
        <u val="single"/>
        <sz val="9"/>
        <rFont val="Times New Roman"/>
        <family val="1"/>
      </rPr>
      <t xml:space="preserve">        </t>
    </r>
    <r>
      <rPr>
        <b/>
        <u val="single"/>
        <sz val="9"/>
        <rFont val="宋体"/>
        <family val="0"/>
      </rPr>
      <t>清湖</t>
    </r>
    <r>
      <rPr>
        <b/>
        <u val="single"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</si>
  <si>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2021年早稻面积</t>
  </si>
  <si>
    <t>2021年中稻面积</t>
  </si>
  <si>
    <t>2021年晚稻面积</t>
  </si>
  <si>
    <t>栗塘</t>
  </si>
  <si>
    <t>清湖</t>
  </si>
  <si>
    <t>瑚琳</t>
  </si>
  <si>
    <t>虎山</t>
  </si>
  <si>
    <t>龙山</t>
  </si>
  <si>
    <t>庙脚</t>
  </si>
  <si>
    <t xml:space="preserve"> 填表人签名：叶志平                  </t>
  </si>
  <si>
    <t xml:space="preserve">乡(镇场所)负责人签名：童丽娟                            7月18日 </t>
  </si>
  <si>
    <r>
      <t xml:space="preserve">    </t>
    </r>
    <r>
      <rPr>
        <b/>
        <u val="single"/>
        <sz val="9"/>
        <rFont val="Times New Roman"/>
        <family val="1"/>
      </rPr>
      <t xml:space="preserve">                </t>
    </r>
    <r>
      <rPr>
        <b/>
        <u val="single"/>
        <sz val="9"/>
        <rFont val="宋体"/>
        <family val="0"/>
      </rPr>
      <t>湾里</t>
    </r>
    <r>
      <rPr>
        <b/>
        <u val="single"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</si>
  <si>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广兴村</t>
  </si>
  <si>
    <t>湖桥村</t>
  </si>
  <si>
    <t>李桥村</t>
  </si>
  <si>
    <t>官源村</t>
  </si>
  <si>
    <t>庙前村</t>
  </si>
  <si>
    <t>西李村</t>
  </si>
  <si>
    <t>周店村</t>
  </si>
  <si>
    <t>乡林场、林科所、纸箱场、农科所</t>
  </si>
  <si>
    <r>
      <t>表三：水稻种植面积核实乡(镇、场、所)汇总表(20</t>
    </r>
    <r>
      <rPr>
        <b/>
        <u val="single"/>
        <sz val="16"/>
        <rFont val="华文中宋"/>
        <family val="0"/>
      </rPr>
      <t xml:space="preserve">21  </t>
    </r>
    <r>
      <rPr>
        <b/>
        <sz val="16"/>
        <rFont val="华文中宋"/>
        <family val="0"/>
      </rPr>
      <t>年)</t>
    </r>
  </si>
  <si>
    <r>
      <t xml:space="preserve">    </t>
    </r>
    <r>
      <rPr>
        <b/>
        <u val="single"/>
        <sz val="9"/>
        <rFont val="Times New Roman"/>
        <family val="1"/>
      </rPr>
      <t xml:space="preserve">                             </t>
    </r>
    <r>
      <rPr>
        <b/>
        <u val="single"/>
        <sz val="9"/>
        <rFont val="宋体"/>
        <family val="0"/>
      </rPr>
      <t>曹溪</t>
    </r>
    <r>
      <rPr>
        <b/>
        <u val="single"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</si>
  <si>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芳湖村</t>
  </si>
  <si>
    <t>内洪村</t>
  </si>
  <si>
    <t>刘家村</t>
  </si>
  <si>
    <t>邵畈村</t>
  </si>
  <si>
    <t>程畈村</t>
  </si>
  <si>
    <t>新屋村</t>
  </si>
  <si>
    <t>东港村</t>
  </si>
  <si>
    <t>马山村</t>
  </si>
  <si>
    <t>外洪村</t>
  </si>
  <si>
    <t>曹溪村</t>
  </si>
  <si>
    <t>横桥村</t>
  </si>
  <si>
    <t>西山林场</t>
  </si>
  <si>
    <t>农科所</t>
  </si>
  <si>
    <t>曹溪中学</t>
  </si>
  <si>
    <r>
      <t>本乡</t>
    </r>
    <r>
      <rPr>
        <sz val="12"/>
        <rFont val="Arial Narrow"/>
        <family val="2"/>
      </rPr>
      <t>(</t>
    </r>
    <r>
      <rPr>
        <sz val="12"/>
        <rFont val="宋体"/>
        <family val="0"/>
      </rPr>
      <t>镇场所</t>
    </r>
    <r>
      <rPr>
        <sz val="12"/>
        <rFont val="Arial Narrow"/>
        <family val="2"/>
      </rPr>
      <t>)</t>
    </r>
    <r>
      <rPr>
        <sz val="12"/>
        <rFont val="宋体"/>
        <family val="0"/>
      </rPr>
      <t>合计</t>
    </r>
  </si>
  <si>
    <t xml:space="preserve">乡(镇场所)负责人签名：                           月    日 </t>
  </si>
  <si>
    <r>
      <t xml:space="preserve">    </t>
    </r>
    <r>
      <rPr>
        <b/>
        <u val="single"/>
        <sz val="9"/>
        <rFont val="Times New Roman"/>
        <family val="1"/>
      </rPr>
      <t xml:space="preserve">     </t>
    </r>
    <r>
      <rPr>
        <b/>
        <u val="single"/>
        <sz val="9"/>
        <rFont val="宋体"/>
        <family val="0"/>
      </rPr>
      <t>三县岭</t>
    </r>
    <r>
      <rPr>
        <b/>
        <u val="single"/>
        <sz val="9"/>
        <rFont val="Times New Roman"/>
        <family val="1"/>
      </rPr>
      <t xml:space="preserve">       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</si>
  <si>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龙家村</t>
  </si>
  <si>
    <t>姚畈村</t>
  </si>
  <si>
    <t>沙湾村</t>
  </si>
  <si>
    <t>程桥村</t>
  </si>
  <si>
    <t>徐门村</t>
  </si>
  <si>
    <t>店上村</t>
  </si>
  <si>
    <t>前畈分场</t>
  </si>
  <si>
    <t>陈屋分场</t>
  </si>
  <si>
    <t>瑶上分场</t>
  </si>
  <si>
    <t>浪湾分场</t>
  </si>
  <si>
    <t>港王分场</t>
  </si>
  <si>
    <t>曹家分场</t>
  </si>
  <si>
    <r>
      <t xml:space="preserve">    </t>
    </r>
    <r>
      <rPr>
        <b/>
        <u val="single"/>
        <sz val="9"/>
        <rFont val="Times New Roman"/>
        <family val="1"/>
      </rPr>
      <t xml:space="preserve">            </t>
    </r>
    <r>
      <rPr>
        <b/>
        <u val="single"/>
        <sz val="9"/>
        <rFont val="宋体"/>
        <family val="0"/>
      </rPr>
      <t>中畈</t>
    </r>
    <r>
      <rPr>
        <b/>
        <u val="single"/>
        <sz val="9"/>
        <rFont val="Times New Roman"/>
        <family val="1"/>
      </rPr>
      <t xml:space="preserve">    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</si>
  <si>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江辽村</t>
  </si>
  <si>
    <t>溪湾村</t>
  </si>
  <si>
    <t>中畈村</t>
  </si>
  <si>
    <t>芳墩村</t>
  </si>
  <si>
    <t>显南村</t>
  </si>
  <si>
    <t>陈塘村</t>
  </si>
  <si>
    <t>杉山村</t>
  </si>
  <si>
    <t>下范村</t>
  </si>
  <si>
    <t>汉墩村</t>
  </si>
  <si>
    <t>下叶村</t>
  </si>
  <si>
    <t>坞垅村</t>
  </si>
  <si>
    <t xml:space="preserve">乡(镇场所)负责人签名：                       年     月    日 </t>
  </si>
  <si>
    <r>
      <t>漆工镇</t>
    </r>
    <r>
      <rPr>
        <b/>
        <u val="single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</si>
  <si>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行政村(分场)
名称</t>
  </si>
  <si>
    <t>祝  家</t>
  </si>
  <si>
    <t>程   家</t>
  </si>
  <si>
    <t>杨   桥</t>
  </si>
  <si>
    <t>湖   塘</t>
  </si>
  <si>
    <t>漆 工 居</t>
  </si>
  <si>
    <t>赖   家</t>
  </si>
  <si>
    <t>黄 家 源</t>
  </si>
  <si>
    <t>洋 泥 畈</t>
  </si>
  <si>
    <t>西 源 山</t>
  </si>
  <si>
    <t>荷 树 坂</t>
  </si>
  <si>
    <t>仙   湖</t>
  </si>
  <si>
    <t>余   仓</t>
  </si>
  <si>
    <t>窖   头</t>
  </si>
  <si>
    <t>烈   桥</t>
  </si>
  <si>
    <t>朝   阳</t>
  </si>
  <si>
    <t>西   坑</t>
  </si>
  <si>
    <t>填表人签名：                                 乡(镇场所)负责人签名：                           8月2日</t>
  </si>
  <si>
    <r>
      <t xml:space="preserve">    </t>
    </r>
    <r>
      <rPr>
        <b/>
        <u val="single"/>
        <sz val="9"/>
        <rFont val="Times New Roman"/>
        <family val="1"/>
      </rPr>
      <t xml:space="preserve">              </t>
    </r>
    <r>
      <rPr>
        <b/>
        <u val="single"/>
        <sz val="9"/>
        <rFont val="宋体"/>
        <family val="0"/>
      </rPr>
      <t>樟树墩镇</t>
    </r>
    <r>
      <rPr>
        <b/>
        <u val="single"/>
        <sz val="9"/>
        <rFont val="Times New Roman"/>
        <family val="1"/>
      </rPr>
      <t xml:space="preserve">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</si>
  <si>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樟树墩村委会</t>
  </si>
  <si>
    <t>大港村委会</t>
  </si>
  <si>
    <t>岩山村委会</t>
  </si>
  <si>
    <t>大坝村委会</t>
  </si>
  <si>
    <t>火桥村委会</t>
  </si>
  <si>
    <t>直源村委会</t>
  </si>
  <si>
    <t>柴角湾</t>
  </si>
  <si>
    <t>敬老院</t>
  </si>
  <si>
    <r>
      <t>本乡</t>
    </r>
    <r>
      <rPr>
        <b/>
        <sz val="11"/>
        <rFont val="Arial Narrow"/>
        <family val="2"/>
      </rPr>
      <t>(</t>
    </r>
    <r>
      <rPr>
        <b/>
        <sz val="11"/>
        <rFont val="宋体"/>
        <family val="0"/>
      </rPr>
      <t>镇场所</t>
    </r>
    <r>
      <rPr>
        <b/>
        <sz val="11"/>
        <rFont val="Arial Narrow"/>
        <family val="2"/>
      </rPr>
      <t>)</t>
    </r>
    <r>
      <rPr>
        <b/>
        <sz val="11"/>
        <rFont val="宋体"/>
        <family val="0"/>
      </rPr>
      <t>合计</t>
    </r>
  </si>
  <si>
    <t xml:space="preserve">        葛溪       乡(镇、场、所）(盖章)</t>
  </si>
  <si>
    <r>
      <t>行政村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分场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名称</t>
    </r>
  </si>
  <si>
    <t>合计面积</t>
  </si>
  <si>
    <t>葛溪村</t>
  </si>
  <si>
    <t>湖西村</t>
  </si>
  <si>
    <t>过港村</t>
  </si>
  <si>
    <t>港渡村</t>
  </si>
  <si>
    <t>马安村</t>
  </si>
  <si>
    <t>李畈村</t>
  </si>
  <si>
    <t>王家村</t>
  </si>
  <si>
    <t>雷兰村</t>
  </si>
  <si>
    <t>田东村</t>
  </si>
  <si>
    <r>
      <t xml:space="preserve">    </t>
    </r>
    <r>
      <rPr>
        <b/>
        <u val="single"/>
        <sz val="9"/>
        <rFont val="Times New Roman"/>
        <family val="1"/>
      </rPr>
      <t xml:space="preserve">              </t>
    </r>
    <r>
      <rPr>
        <b/>
        <u val="single"/>
        <sz val="9"/>
        <rFont val="宋体"/>
        <family val="0"/>
      </rPr>
      <t>花亭</t>
    </r>
    <r>
      <rPr>
        <b/>
        <u val="single"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</si>
  <si>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中稻面积2020</t>
  </si>
  <si>
    <t>晚稻面积2020</t>
  </si>
  <si>
    <t>花亭村委会</t>
  </si>
  <si>
    <t>良种场居委会</t>
  </si>
  <si>
    <t>甘家山</t>
  </si>
  <si>
    <t>马安分场</t>
  </si>
  <si>
    <t>涵潭分场</t>
  </si>
  <si>
    <t>莲湖分场</t>
  </si>
  <si>
    <r>
      <t>本乡</t>
    </r>
    <r>
      <rPr>
        <b/>
        <sz val="12"/>
        <rFont val="Arial Narrow"/>
        <family val="2"/>
      </rPr>
      <t>(</t>
    </r>
    <r>
      <rPr>
        <b/>
        <sz val="12"/>
        <rFont val="宋体"/>
        <family val="0"/>
      </rPr>
      <t>镇场所</t>
    </r>
    <r>
      <rPr>
        <b/>
        <sz val="12"/>
        <rFont val="Arial Narrow"/>
        <family val="2"/>
      </rPr>
      <t>)</t>
    </r>
    <r>
      <rPr>
        <b/>
        <sz val="12"/>
        <rFont val="宋体"/>
        <family val="0"/>
      </rPr>
      <t>合计</t>
    </r>
  </si>
  <si>
    <r>
      <t>表三：水稻种植面积核实乡(镇、场、所)汇总表(2021</t>
    </r>
    <r>
      <rPr>
        <b/>
        <u val="single"/>
        <sz val="16"/>
        <rFont val="华文中宋"/>
        <family val="0"/>
      </rPr>
      <t xml:space="preserve"> </t>
    </r>
    <r>
      <rPr>
        <b/>
        <sz val="16"/>
        <rFont val="华文中宋"/>
        <family val="0"/>
      </rPr>
      <t>年)</t>
    </r>
  </si>
  <si>
    <r>
      <t xml:space="preserve">    </t>
    </r>
    <r>
      <rPr>
        <b/>
        <u val="single"/>
        <sz val="9"/>
        <rFont val="Times New Roman"/>
        <family val="1"/>
      </rPr>
      <t xml:space="preserve">     </t>
    </r>
    <r>
      <rPr>
        <b/>
        <u val="single"/>
        <sz val="9"/>
        <rFont val="宋体"/>
        <family val="0"/>
      </rPr>
      <t>旭</t>
    </r>
    <r>
      <rPr>
        <b/>
        <u val="single"/>
        <sz val="9"/>
        <rFont val="Times New Roman"/>
        <family val="1"/>
      </rPr>
      <t xml:space="preserve"> </t>
    </r>
    <r>
      <rPr>
        <b/>
        <u val="single"/>
        <sz val="9"/>
        <rFont val="宋体"/>
        <family val="0"/>
      </rPr>
      <t>光</t>
    </r>
    <r>
      <rPr>
        <b/>
        <u val="single"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</si>
  <si>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万源分场</t>
  </si>
  <si>
    <t>张湾分场</t>
  </si>
  <si>
    <t>铁沙分场</t>
  </si>
  <si>
    <t>杨桥分场</t>
  </si>
  <si>
    <t>灵范分场</t>
  </si>
  <si>
    <t>洪山分场</t>
  </si>
  <si>
    <t>白马山林场</t>
  </si>
  <si>
    <t>桐子山农场</t>
  </si>
  <si>
    <t>杨雯</t>
  </si>
  <si>
    <t xml:space="preserve">乡(镇场所)负责人签名： 占志平        7 月  8 日 </t>
  </si>
  <si>
    <r>
      <t>表二：水稻种植面积核实行政村(分场)汇总表(20</t>
    </r>
    <r>
      <rPr>
        <b/>
        <u val="single"/>
        <sz val="16"/>
        <rFont val="华文中宋"/>
        <family val="0"/>
      </rPr>
      <t xml:space="preserve">    </t>
    </r>
    <r>
      <rPr>
        <b/>
        <sz val="16"/>
        <rFont val="华文中宋"/>
        <family val="0"/>
      </rPr>
      <t>年)</t>
    </r>
  </si>
  <si>
    <r>
      <t xml:space="preserve">    </t>
    </r>
    <r>
      <rPr>
        <b/>
        <u val="single"/>
        <sz val="9"/>
        <rFont val="Arial Narrow"/>
        <family val="2"/>
      </rPr>
      <t xml:space="preserve">                                      </t>
    </r>
    <r>
      <rPr>
        <b/>
        <sz val="9"/>
        <rFont val="宋体"/>
        <family val="0"/>
      </rPr>
      <t>村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分场</t>
    </r>
    <r>
      <rPr>
        <b/>
        <sz val="9"/>
        <rFont val="Arial Narrow"/>
        <family val="2"/>
      </rPr>
      <t>(</t>
    </r>
    <r>
      <rPr>
        <b/>
        <sz val="9"/>
        <rFont val="宋体"/>
        <family val="0"/>
      </rPr>
      <t>盖章</t>
    </r>
    <r>
      <rPr>
        <b/>
        <sz val="9"/>
        <rFont val="Arial Narrow"/>
        <family val="2"/>
      </rPr>
      <t>)</t>
    </r>
  </si>
  <si>
    <t>村小组长签名</t>
  </si>
  <si>
    <t>小组名称</t>
  </si>
  <si>
    <r>
      <t>本村</t>
    </r>
    <r>
      <rPr>
        <b/>
        <sz val="10"/>
        <rFont val="Arial Narrow"/>
        <family val="2"/>
      </rPr>
      <t>/</t>
    </r>
    <r>
      <rPr>
        <b/>
        <sz val="10"/>
        <rFont val="宋体"/>
        <family val="0"/>
      </rPr>
      <t>分场合计</t>
    </r>
  </si>
  <si>
    <t xml:space="preserve"> 填表人签名：                         </t>
  </si>
  <si>
    <t xml:space="preserve">村/分场负责人签名：               月      日 </t>
  </si>
  <si>
    <r>
      <t xml:space="preserve">    </t>
    </r>
    <r>
      <rPr>
        <b/>
        <u val="single"/>
        <sz val="9"/>
        <rFont val="Times New Roman"/>
        <family val="1"/>
      </rPr>
      <t xml:space="preserve">                                      </t>
    </r>
    <r>
      <rPr>
        <b/>
        <sz val="9"/>
        <rFont val="宋体"/>
        <family val="0"/>
      </rPr>
      <t>乡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镇、场、所）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</si>
  <si>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r>
      <t>表五：水稻种植面积核实设区市汇总表(20</t>
    </r>
    <r>
      <rPr>
        <b/>
        <u val="single"/>
        <sz val="16"/>
        <rFont val="华文中宋"/>
        <family val="0"/>
      </rPr>
      <t xml:space="preserve">    </t>
    </r>
    <r>
      <rPr>
        <b/>
        <sz val="16"/>
        <rFont val="华文中宋"/>
        <family val="0"/>
      </rPr>
      <t>年)</t>
    </r>
  </si>
  <si>
    <r>
      <t xml:space="preserve">                     </t>
    </r>
    <r>
      <rPr>
        <b/>
        <sz val="9"/>
        <rFont val="宋体"/>
        <family val="0"/>
      </rPr>
      <t>设区市农业局、财政局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>)</t>
    </r>
  </si>
  <si>
    <t>代号</t>
  </si>
  <si>
    <r>
      <t>县</t>
    </r>
    <r>
      <rPr>
        <b/>
        <sz val="10"/>
        <rFont val="Arial Narrow"/>
        <family val="2"/>
      </rPr>
      <t>(</t>
    </r>
    <r>
      <rPr>
        <b/>
        <sz val="10"/>
        <rFont val="宋体"/>
        <family val="0"/>
      </rPr>
      <t>市区</t>
    </r>
    <r>
      <rPr>
        <b/>
        <sz val="10"/>
        <rFont val="Arial Narrow"/>
        <family val="2"/>
      </rPr>
      <t>)</t>
    </r>
    <r>
      <rPr>
        <b/>
        <sz val="10"/>
        <rFont val="宋体"/>
        <family val="0"/>
      </rPr>
      <t>名称</t>
    </r>
  </si>
  <si>
    <t>乡镇场数</t>
  </si>
  <si>
    <t>本设区市合计</t>
  </si>
  <si>
    <t xml:space="preserve"> 填表人签名：                     </t>
  </si>
  <si>
    <t xml:space="preserve">设区市农业局、财政局负责人签名：                月    日 </t>
  </si>
  <si>
    <r>
      <t xml:space="preserve">    </t>
    </r>
    <r>
      <rPr>
        <b/>
        <u val="single"/>
        <sz val="9"/>
        <rFont val="宋体"/>
        <family val="0"/>
      </rPr>
      <t>弋阳</t>
    </r>
    <r>
      <rPr>
        <b/>
        <u val="single"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县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市、区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农业农村局、财政局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盖章</t>
    </r>
    <r>
      <rPr>
        <b/>
        <sz val="9"/>
        <rFont val="Times New Roman"/>
        <family val="1"/>
      </rPr>
      <t xml:space="preserve">)                                       </t>
    </r>
    <r>
      <rPr>
        <b/>
        <sz val="9"/>
        <rFont val="宋体"/>
        <family val="0"/>
      </rPr>
      <t>江西省农业农村厅种植业处统一制表</t>
    </r>
    <r>
      <rPr>
        <b/>
        <sz val="9"/>
        <rFont val="Times New Roman"/>
        <family val="1"/>
      </rPr>
      <t xml:space="preserve">                                      2021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8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19</t>
    </r>
    <r>
      <rPr>
        <b/>
        <sz val="9"/>
        <rFont val="宋体"/>
        <family val="0"/>
      </rPr>
      <t>日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单位：亩、元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</si>
</sst>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黑体"/>
      <family val="0"/>
    </font>
    <font>
      <b/>
      <sz val="16"/>
      <name val="华文中宋"/>
      <family val="0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sz val="16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name val="黑体"/>
      <family val="0"/>
    </font>
    <font>
      <sz val="12"/>
      <name val="Arial Narrow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华文中宋"/>
      <family val="0"/>
    </font>
    <font>
      <b/>
      <u val="single"/>
      <sz val="12"/>
      <name val="仿宋"/>
      <family val="3"/>
    </font>
    <font>
      <b/>
      <sz val="12"/>
      <name val="仿宋"/>
      <family val="3"/>
    </font>
    <font>
      <b/>
      <sz val="12"/>
      <name val="Times New Roman"/>
      <family val="1"/>
    </font>
    <font>
      <sz val="11"/>
      <name val="Arial Narrow"/>
      <family val="2"/>
    </font>
    <font>
      <b/>
      <sz val="11"/>
      <name val="宋体"/>
      <family val="0"/>
    </font>
    <font>
      <b/>
      <u val="single"/>
      <sz val="9"/>
      <name val="宋体"/>
      <family val="0"/>
    </font>
    <font>
      <sz val="14"/>
      <name val="宋体"/>
      <family val="0"/>
    </font>
    <font>
      <sz val="12"/>
      <name val="楷体"/>
      <family val="3"/>
    </font>
    <font>
      <sz val="10"/>
      <color indexed="10"/>
      <name val="Arial Narrow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b/>
      <sz val="6"/>
      <name val="Arial Narrow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u val="single"/>
      <sz val="16"/>
      <name val="华文中宋"/>
      <family val="0"/>
    </font>
    <font>
      <b/>
      <u val="single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6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4" applyNumberFormat="0" applyAlignment="0" applyProtection="0"/>
    <xf numFmtId="0" fontId="37" fillId="13" borderId="5" applyNumberFormat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56" fillId="9" borderId="0" applyNumberFormat="0" applyBorder="0" applyAlignment="0" applyProtection="0"/>
    <xf numFmtId="0" fontId="48" fillId="4" borderId="7" applyNumberFormat="0" applyAlignment="0" applyProtection="0"/>
    <xf numFmtId="0" fontId="39" fillId="7" borderId="4" applyNumberFormat="0" applyAlignment="0" applyProtection="0"/>
    <xf numFmtId="0" fontId="50" fillId="0" borderId="0" applyNumberFormat="0" applyFill="0" applyBorder="0" applyAlignment="0" applyProtection="0"/>
    <xf numFmtId="0" fontId="31" fillId="3" borderId="8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9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/>
    </xf>
    <xf numFmtId="0" fontId="14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75" applyFont="1" applyFill="1" applyBorder="1" applyAlignment="1">
      <alignment horizontal="left" vertical="top"/>
      <protection/>
    </xf>
    <xf numFmtId="0" fontId="5" fillId="0" borderId="0" xfId="75" applyFont="1" applyFill="1" applyBorder="1" applyAlignment="1">
      <alignment horizontal="center" vertical="top"/>
      <protection/>
    </xf>
    <xf numFmtId="0" fontId="7" fillId="0" borderId="14" xfId="75" applyFont="1" applyFill="1" applyBorder="1" applyAlignment="1">
      <alignment horizontal="left"/>
      <protection/>
    </xf>
    <xf numFmtId="0" fontId="8" fillId="0" borderId="10" xfId="75" applyFont="1" applyFill="1" applyBorder="1" applyAlignment="1">
      <alignment horizontal="center" vertical="center" wrapText="1" shrinkToFit="1"/>
      <protection/>
    </xf>
    <xf numFmtId="0" fontId="3" fillId="0" borderId="10" xfId="75" applyFont="1" applyFill="1" applyBorder="1" applyAlignment="1">
      <alignment horizontal="center" vertical="center" shrinkToFit="1"/>
      <protection/>
    </xf>
    <xf numFmtId="0" fontId="11" fillId="0" borderId="10" xfId="75" applyFont="1" applyFill="1" applyBorder="1" applyAlignment="1">
      <alignment horizontal="center" vertical="center" shrinkToFit="1"/>
      <protection/>
    </xf>
    <xf numFmtId="0" fontId="4" fillId="0" borderId="0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/>
      <protection/>
    </xf>
    <xf numFmtId="0" fontId="1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shrinkToFi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3" fillId="4" borderId="10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7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10" xfId="70" applyFont="1" applyFill="1" applyBorder="1" applyAlignment="1">
      <alignment horizontal="center" vertical="center" shrinkToFit="1"/>
      <protection/>
    </xf>
    <xf numFmtId="0" fontId="0" fillId="0" borderId="10" xfId="70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9" fillId="0" borderId="10" xfId="70" applyFont="1" applyFill="1" applyBorder="1" applyAlignment="1">
      <alignment horizontal="center" vertical="center" shrinkToFit="1"/>
      <protection/>
    </xf>
    <xf numFmtId="0" fontId="29" fillId="0" borderId="10" xfId="70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1" fillId="4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7" fillId="0" borderId="14" xfId="72" applyFont="1" applyFill="1" applyBorder="1" applyAlignment="1">
      <alignment horizontal="left"/>
      <protection/>
    </xf>
    <xf numFmtId="0" fontId="8" fillId="0" borderId="10" xfId="72" applyFont="1" applyFill="1" applyBorder="1" applyAlignment="1">
      <alignment horizontal="center" vertical="center" wrapText="1" shrinkToFit="1"/>
      <protection/>
    </xf>
    <xf numFmtId="0" fontId="3" fillId="0" borderId="10" xfId="72" applyFont="1" applyFill="1" applyBorder="1" applyAlignment="1">
      <alignment horizontal="center" vertical="center" shrinkToFit="1"/>
      <protection/>
    </xf>
    <xf numFmtId="0" fontId="11" fillId="0" borderId="10" xfId="72" applyFont="1" applyFill="1" applyBorder="1" applyAlignment="1">
      <alignment horizontal="center" vertical="center" shrinkToFit="1"/>
      <protection/>
    </xf>
    <xf numFmtId="0" fontId="3" fillId="0" borderId="10" xfId="72" applyNumberFormat="1" applyFont="1" applyFill="1" applyBorder="1" applyAlignment="1">
      <alignment horizontal="center" vertical="center" shrinkToFit="1"/>
      <protection/>
    </xf>
    <xf numFmtId="0" fontId="4" fillId="0" borderId="0" xfId="72" applyFont="1" applyFill="1" applyBorder="1" applyAlignment="1">
      <alignment horizontal="left" vertical="center"/>
      <protection/>
    </xf>
    <xf numFmtId="0" fontId="12" fillId="0" borderId="0" xfId="72" applyFont="1" applyFill="1" applyBorder="1" applyAlignment="1">
      <alignment horizontal="left" vertical="center"/>
      <protection/>
    </xf>
    <xf numFmtId="0" fontId="12" fillId="0" borderId="0" xfId="72" applyFont="1" applyFill="1" applyBorder="1" applyAlignment="1">
      <alignment/>
      <protection/>
    </xf>
    <xf numFmtId="0" fontId="3" fillId="0" borderId="17" xfId="0" applyFont="1" applyFill="1" applyBorder="1" applyAlignment="1">
      <alignment horizontal="center" vertical="center" shrinkToFit="1"/>
    </xf>
    <xf numFmtId="58" fontId="12" fillId="0" borderId="0" xfId="0" applyNumberFormat="1" applyFont="1" applyAlignment="1">
      <alignment/>
    </xf>
    <xf numFmtId="0" fontId="31" fillId="0" borderId="0" xfId="73">
      <alignment vertical="center"/>
      <protection/>
    </xf>
    <xf numFmtId="0" fontId="31" fillId="0" borderId="14" xfId="73" applyBorder="1">
      <alignment vertical="center"/>
      <protection/>
    </xf>
    <xf numFmtId="0" fontId="31" fillId="0" borderId="11" xfId="73" applyBorder="1">
      <alignment vertical="center"/>
      <protection/>
    </xf>
    <xf numFmtId="0" fontId="31" fillId="0" borderId="10" xfId="73" applyBorder="1">
      <alignment vertical="center"/>
      <protection/>
    </xf>
    <xf numFmtId="0" fontId="31" fillId="0" borderId="10" xfId="73" applyBorder="1" applyAlignment="1">
      <alignment horizontal="distributed" vertical="center"/>
      <protection/>
    </xf>
    <xf numFmtId="176" fontId="16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/>
    </xf>
    <xf numFmtId="0" fontId="33" fillId="0" borderId="10" xfId="61" applyFont="1" applyBorder="1" applyAlignment="1">
      <alignment horizontal="center" vertical="center"/>
      <protection/>
    </xf>
    <xf numFmtId="0" fontId="32" fillId="0" borderId="10" xfId="61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10" xfId="71" applyFont="1" applyBorder="1" applyAlignment="1">
      <alignment horizontal="center" vertical="center" wrapText="1" shrinkToFit="1"/>
      <protection/>
    </xf>
    <xf numFmtId="176" fontId="34" fillId="0" borderId="18" xfId="71" applyNumberFormat="1" applyFont="1" applyBorder="1" applyAlignment="1">
      <alignment horizontal="center" vertical="center" wrapText="1" shrinkToFit="1"/>
      <protection/>
    </xf>
    <xf numFmtId="0" fontId="34" fillId="0" borderId="18" xfId="71" applyFont="1" applyBorder="1" applyAlignment="1">
      <alignment horizontal="center" vertical="center" wrapText="1" shrinkToFit="1"/>
      <protection/>
    </xf>
    <xf numFmtId="0" fontId="35" fillId="0" borderId="10" xfId="71" applyFont="1" applyBorder="1" applyAlignment="1">
      <alignment horizontal="center" vertical="center" wrapText="1" shrinkToFit="1"/>
      <protection/>
    </xf>
    <xf numFmtId="0" fontId="35" fillId="0" borderId="16" xfId="71" applyFont="1" applyBorder="1" applyAlignment="1">
      <alignment horizontal="center" vertical="center" wrapText="1" shrinkToFit="1"/>
      <protection/>
    </xf>
    <xf numFmtId="176" fontId="35" fillId="0" borderId="10" xfId="71" applyNumberFormat="1" applyFont="1" applyBorder="1" applyAlignment="1">
      <alignment horizontal="center" vertical="center" wrapText="1" shrinkToFit="1"/>
      <protection/>
    </xf>
    <xf numFmtId="0" fontId="35" fillId="0" borderId="10" xfId="62" applyFont="1" applyBorder="1" applyAlignment="1">
      <alignment horizontal="center" vertical="center"/>
      <protection/>
    </xf>
    <xf numFmtId="0" fontId="35" fillId="0" borderId="16" xfId="60" applyFont="1" applyBorder="1" applyAlignment="1">
      <alignment horizontal="center" vertical="center"/>
      <protection/>
    </xf>
    <xf numFmtId="0" fontId="36" fillId="0" borderId="10" xfId="71" applyFont="1" applyBorder="1" applyAlignment="1">
      <alignment horizontal="center" vertical="center" shrinkToFit="1"/>
      <protection/>
    </xf>
    <xf numFmtId="0" fontId="36" fillId="0" borderId="16" xfId="71" applyFont="1" applyBorder="1" applyAlignment="1">
      <alignment horizontal="center" vertical="center" shrinkToFit="1"/>
      <protection/>
    </xf>
    <xf numFmtId="0" fontId="34" fillId="0" borderId="19" xfId="71" applyFont="1" applyFill="1" applyBorder="1" applyAlignment="1">
      <alignment horizontal="center" vertical="center" wrapText="1" shrinkToFit="1"/>
      <protection/>
    </xf>
    <xf numFmtId="177" fontId="34" fillId="0" borderId="18" xfId="71" applyNumberFormat="1" applyFont="1" applyBorder="1" applyAlignment="1">
      <alignment horizontal="center" vertical="center" wrapText="1" shrinkToFit="1"/>
      <protection/>
    </xf>
    <xf numFmtId="177" fontId="34" fillId="0" borderId="20" xfId="71" applyNumberFormat="1" applyFont="1" applyBorder="1" applyAlignment="1">
      <alignment horizontal="center" vertical="center" wrapText="1"/>
      <protection/>
    </xf>
    <xf numFmtId="176" fontId="35" fillId="0" borderId="10" xfId="74" applyNumberFormat="1" applyFont="1" applyBorder="1" applyAlignment="1">
      <alignment horizontal="center" vertical="center"/>
      <protection/>
    </xf>
    <xf numFmtId="176" fontId="35" fillId="0" borderId="16" xfId="74" applyNumberFormat="1" applyFont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177" fontId="35" fillId="0" borderId="10" xfId="71" applyNumberFormat="1" applyFont="1" applyBorder="1" applyAlignment="1">
      <alignment horizontal="center" vertical="center"/>
      <protection/>
    </xf>
    <xf numFmtId="0" fontId="35" fillId="0" borderId="10" xfId="71" applyFont="1" applyBorder="1" applyAlignment="1">
      <alignment horizontal="center" vertical="center"/>
      <protection/>
    </xf>
    <xf numFmtId="177" fontId="35" fillId="0" borderId="10" xfId="71" applyNumberFormat="1" applyFont="1" applyBorder="1" applyAlignment="1">
      <alignment horizontal="center" vertical="center" wrapText="1"/>
      <protection/>
    </xf>
    <xf numFmtId="177" fontId="36" fillId="0" borderId="10" xfId="71" applyNumberFormat="1" applyFont="1" applyBorder="1" applyAlignment="1">
      <alignment horizontal="center" vertical="center" wrapText="1"/>
      <protection/>
    </xf>
    <xf numFmtId="0" fontId="35" fillId="0" borderId="10" xfId="71" applyFont="1" applyBorder="1" applyAlignment="1">
      <alignment horizontal="center" vertical="center" wrapText="1"/>
      <protection/>
    </xf>
    <xf numFmtId="176" fontId="35" fillId="0" borderId="16" xfId="71" applyNumberFormat="1" applyFont="1" applyBorder="1" applyAlignment="1">
      <alignment horizontal="center" vertical="center" wrapText="1" shrinkToFit="1"/>
      <protection/>
    </xf>
    <xf numFmtId="177" fontId="35" fillId="0" borderId="21" xfId="71" applyNumberFormat="1" applyFont="1" applyBorder="1" applyAlignment="1">
      <alignment horizontal="center" vertical="center" wrapText="1" shrinkToFit="1"/>
      <protection/>
    </xf>
    <xf numFmtId="176" fontId="35" fillId="0" borderId="21" xfId="71" applyNumberFormat="1" applyFont="1" applyBorder="1" applyAlignment="1">
      <alignment horizontal="center" vertical="center" wrapText="1" shrinkToFit="1"/>
      <protection/>
    </xf>
    <xf numFmtId="176" fontId="34" fillId="0" borderId="20" xfId="71" applyNumberFormat="1" applyFont="1" applyBorder="1" applyAlignment="1">
      <alignment horizontal="center" vertical="center" wrapText="1"/>
      <protection/>
    </xf>
    <xf numFmtId="176" fontId="34" fillId="0" borderId="18" xfId="71" applyNumberFormat="1" applyFont="1" applyBorder="1" applyAlignment="1">
      <alignment horizontal="center" vertical="center" wrapText="1"/>
      <protection/>
    </xf>
    <xf numFmtId="0" fontId="36" fillId="0" borderId="10" xfId="71" applyFont="1" applyBorder="1" applyAlignment="1">
      <alignment horizontal="center" vertical="center" wrapText="1"/>
      <protection/>
    </xf>
    <xf numFmtId="176" fontId="35" fillId="0" borderId="21" xfId="71" applyNumberFormat="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0" fillId="0" borderId="0" xfId="71" applyAlignment="1">
      <alignment horizontal="center" vertical="center"/>
      <protection/>
    </xf>
    <xf numFmtId="176" fontId="0" fillId="0" borderId="0" xfId="71" applyNumberFormat="1" applyAlignment="1">
      <alignment horizontal="center" vertical="center"/>
      <protection/>
    </xf>
    <xf numFmtId="0" fontId="19" fillId="0" borderId="9" xfId="7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0" xfId="71" applyFont="1" applyBorder="1" applyAlignment="1">
      <alignment horizontal="center" vertical="center" shrinkToFit="1"/>
      <protection/>
    </xf>
    <xf numFmtId="0" fontId="2" fillId="0" borderId="10" xfId="71" applyFont="1" applyBorder="1" applyAlignment="1">
      <alignment horizontal="center" vertical="center" shrinkToFit="1"/>
      <protection/>
    </xf>
    <xf numFmtId="176" fontId="8" fillId="0" borderId="10" xfId="71" applyNumberFormat="1" applyFont="1" applyBorder="1" applyAlignment="1">
      <alignment horizontal="center" vertical="center" wrapText="1" shrinkToFit="1"/>
      <protection/>
    </xf>
    <xf numFmtId="0" fontId="0" fillId="0" borderId="10" xfId="71" applyBorder="1" applyAlignment="1">
      <alignment horizontal="center" vertical="center" wrapText="1" shrinkToFit="1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176" fontId="18" fillId="0" borderId="10" xfId="71" applyNumberFormat="1" applyFont="1" applyBorder="1" applyAlignment="1">
      <alignment horizontal="center" vertical="center"/>
      <protection/>
    </xf>
    <xf numFmtId="0" fontId="18" fillId="0" borderId="10" xfId="71" applyFont="1" applyBorder="1" applyAlignment="1">
      <alignment horizontal="center" vertical="center"/>
      <protection/>
    </xf>
    <xf numFmtId="0" fontId="35" fillId="0" borderId="16" xfId="71" applyFont="1" applyBorder="1" applyAlignment="1">
      <alignment horizontal="center" vertical="center" shrinkToFit="1"/>
      <protection/>
    </xf>
    <xf numFmtId="0" fontId="36" fillId="0" borderId="12" xfId="71" applyFont="1" applyBorder="1" applyAlignment="1">
      <alignment horizontal="center" vertical="center" shrinkToFit="1"/>
      <protection/>
    </xf>
    <xf numFmtId="0" fontId="4" fillId="0" borderId="13" xfId="71" applyFont="1" applyBorder="1" applyAlignment="1">
      <alignment horizontal="left" vertical="top"/>
      <protection/>
    </xf>
    <xf numFmtId="0" fontId="0" fillId="0" borderId="13" xfId="71" applyBorder="1" applyAlignment="1">
      <alignment horizontal="left" vertical="top"/>
      <protection/>
    </xf>
    <xf numFmtId="0" fontId="0" fillId="0" borderId="13" xfId="71" applyBorder="1" applyAlignment="1">
      <alignment horizontal="left"/>
      <protection/>
    </xf>
    <xf numFmtId="31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31" fillId="0" borderId="10" xfId="73" applyBorder="1" applyAlignment="1">
      <alignment horizontal="center" vertical="center"/>
      <protection/>
    </xf>
    <xf numFmtId="0" fontId="8" fillId="0" borderId="23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5" fillId="0" borderId="0" xfId="72" applyFont="1" applyFill="1" applyAlignment="1">
      <alignment horizontal="center" vertical="top"/>
      <protection/>
    </xf>
    <xf numFmtId="0" fontId="10" fillId="0" borderId="14" xfId="72" applyFont="1" applyFill="1" applyBorder="1" applyAlignment="1">
      <alignment horizontal="center"/>
      <protection/>
    </xf>
    <xf numFmtId="0" fontId="10" fillId="0" borderId="14" xfId="72" applyFont="1" applyFill="1" applyBorder="1" applyAlignment="1">
      <alignment horizontal="left"/>
      <protection/>
    </xf>
    <xf numFmtId="0" fontId="8" fillId="0" borderId="10" xfId="72" applyFont="1" applyFill="1" applyBorder="1" applyAlignment="1">
      <alignment horizontal="center" vertical="center" shrinkToFit="1"/>
      <protection/>
    </xf>
    <xf numFmtId="0" fontId="13" fillId="0" borderId="10" xfId="72" applyFont="1" applyFill="1" applyBorder="1" applyAlignment="1">
      <alignment horizontal="center" vertical="center" shrinkToFit="1"/>
      <protection/>
    </xf>
    <xf numFmtId="0" fontId="8" fillId="0" borderId="10" xfId="72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0" fillId="0" borderId="14" xfId="75" applyFont="1" applyFill="1" applyBorder="1" applyAlignment="1">
      <alignment horizontal="center"/>
      <protection/>
    </xf>
    <xf numFmtId="0" fontId="10" fillId="0" borderId="14" xfId="75" applyFont="1" applyFill="1" applyBorder="1" applyAlignment="1">
      <alignment horizontal="left"/>
      <protection/>
    </xf>
    <xf numFmtId="0" fontId="8" fillId="0" borderId="10" xfId="75" applyFont="1" applyFill="1" applyBorder="1" applyAlignment="1">
      <alignment horizontal="center" vertical="center" shrinkToFit="1"/>
      <protection/>
    </xf>
    <xf numFmtId="0" fontId="13" fillId="0" borderId="10" xfId="75" applyFont="1" applyFill="1" applyBorder="1" applyAlignment="1">
      <alignment horizontal="center" vertical="center" shrinkToFit="1"/>
      <protection/>
    </xf>
    <xf numFmtId="0" fontId="8" fillId="0" borderId="25" xfId="75" applyFont="1" applyFill="1" applyBorder="1" applyAlignment="1">
      <alignment horizontal="center" vertical="center" wrapText="1" shrinkToFit="1"/>
      <protection/>
    </xf>
    <xf numFmtId="0" fontId="8" fillId="0" borderId="26" xfId="75" applyFont="1" applyFill="1" applyBorder="1" applyAlignment="1">
      <alignment horizontal="center" vertical="center" wrapText="1" shrinkToFit="1"/>
      <protection/>
    </xf>
    <xf numFmtId="0" fontId="8" fillId="0" borderId="27" xfId="75" applyFont="1" applyFill="1" applyBorder="1" applyAlignment="1">
      <alignment horizontal="center" vertical="center" shrinkToFit="1"/>
      <protection/>
    </xf>
    <xf numFmtId="0" fontId="8" fillId="0" borderId="17" xfId="75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叠山" xfId="39"/>
    <cellStyle name="差" xfId="40"/>
    <cellStyle name="差_Sheet1_2 6 2 5 11 5" xfId="41"/>
    <cellStyle name="差_Sheet1_2 6 2 5 12 6" xfId="42"/>
    <cellStyle name="差_表四" xfId="43"/>
    <cellStyle name="差_叠山" xfId="44"/>
    <cellStyle name="差_叠山_1" xfId="45"/>
    <cellStyle name="差_圭峰" xfId="46"/>
    <cellStyle name="差_漆工" xfId="47"/>
    <cellStyle name="差_湾里" xfId="48"/>
    <cellStyle name="差_旭光" xfId="49"/>
    <cellStyle name="差_旭光_1" xfId="50"/>
    <cellStyle name="差_弋江镇" xfId="51"/>
    <cellStyle name="差_樟树墩" xfId="52"/>
    <cellStyle name="差_中畈" xfId="53"/>
    <cellStyle name="常规 10" xfId="54"/>
    <cellStyle name="常规 14" xfId="55"/>
    <cellStyle name="常规 2" xfId="56"/>
    <cellStyle name="常规 2 2 2 2" xfId="57"/>
    <cellStyle name="常规 2 4" xfId="58"/>
    <cellStyle name="常规 2_漆工" xfId="59"/>
    <cellStyle name="常规 2_全县（财政）" xfId="60"/>
    <cellStyle name="常规 3" xfId="61"/>
    <cellStyle name="常规 3_全县（财政）" xfId="62"/>
    <cellStyle name="常规 4" xfId="63"/>
    <cellStyle name="常规 4 2 2" xfId="64"/>
    <cellStyle name="常规 4 3" xfId="65"/>
    <cellStyle name="常规 4_全县（财政）" xfId="66"/>
    <cellStyle name="常规 6" xfId="67"/>
    <cellStyle name="常规 7" xfId="68"/>
    <cellStyle name="常规 9" xfId="69"/>
    <cellStyle name="常规_2019 稻谷补贴面积、资金分村汇总表" xfId="70"/>
    <cellStyle name="常规_Sheet1" xfId="71"/>
    <cellStyle name="常规_叠山" xfId="72"/>
    <cellStyle name="常规_圭峰" xfId="73"/>
    <cellStyle name="常规_全县_全县（财政）" xfId="74"/>
    <cellStyle name="常规_旭光" xfId="75"/>
    <cellStyle name="Hyperlink" xfId="76"/>
    <cellStyle name="好" xfId="77"/>
    <cellStyle name="好_叠山" xfId="78"/>
    <cellStyle name="好_旭光" xfId="79"/>
    <cellStyle name="好_旭光_1" xfId="80"/>
    <cellStyle name="好_弋江镇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W26" sqref="W26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2.625" style="0" customWidth="1"/>
    <col min="4" max="4" width="3.00390625" style="0" customWidth="1"/>
    <col min="5" max="5" width="3.625" style="0" customWidth="1"/>
    <col min="6" max="6" width="6.25390625" style="0" customWidth="1"/>
    <col min="7" max="7" width="6.75390625" style="0" customWidth="1"/>
    <col min="8" max="8" width="7.50390625" style="0" customWidth="1"/>
    <col min="9" max="9" width="6.625" style="0" customWidth="1"/>
    <col min="10" max="10" width="6.375" style="0" customWidth="1"/>
    <col min="11" max="11" width="4.375" style="0" customWidth="1"/>
    <col min="12" max="12" width="7.00390625" style="0" customWidth="1"/>
    <col min="13" max="13" width="6.125" style="0" customWidth="1"/>
    <col min="14" max="14" width="4.125" style="0" customWidth="1"/>
    <col min="15" max="15" width="7.375" style="0" customWidth="1"/>
    <col min="16" max="16" width="8.125" style="0" customWidth="1"/>
    <col min="17" max="17" width="7.00390625" style="0" customWidth="1"/>
    <col min="18" max="18" width="5.375" style="0" customWidth="1"/>
    <col min="19" max="19" width="6.875" style="0" customWidth="1"/>
    <col min="20" max="20" width="6.50390625" style="0" customWidth="1"/>
    <col min="21" max="21" width="5.00390625" style="0" customWidth="1"/>
    <col min="22" max="22" width="6.375" style="0" customWidth="1"/>
    <col min="23" max="23" width="7.125" style="0" customWidth="1"/>
  </cols>
  <sheetData>
    <row r="1" spans="1:23" ht="20.25">
      <c r="A1" s="164" t="s">
        <v>0</v>
      </c>
      <c r="B1" s="165"/>
      <c r="C1" s="165"/>
      <c r="D1" s="165"/>
      <c r="E1" s="165"/>
      <c r="F1" s="166"/>
      <c r="G1" s="166"/>
      <c r="H1" s="166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s="108" customFormat="1" ht="14.25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14.25">
      <c r="A3" s="169" t="s">
        <v>2</v>
      </c>
      <c r="B3" s="170"/>
      <c r="C3" s="170"/>
      <c r="D3" s="170"/>
      <c r="E3" s="170"/>
      <c r="F3" s="171" t="s">
        <v>3</v>
      </c>
      <c r="G3" s="171"/>
      <c r="H3" s="171"/>
      <c r="I3" s="172"/>
      <c r="J3" s="173" t="s">
        <v>4</v>
      </c>
      <c r="K3" s="173"/>
      <c r="L3" s="173"/>
      <c r="M3" s="173"/>
      <c r="N3" s="173"/>
      <c r="O3" s="173"/>
      <c r="P3" s="174"/>
      <c r="Q3" s="175" t="s">
        <v>5</v>
      </c>
      <c r="R3" s="175"/>
      <c r="S3" s="176"/>
      <c r="T3" s="176"/>
      <c r="U3" s="176"/>
      <c r="V3" s="176"/>
      <c r="W3" s="176"/>
    </row>
    <row r="4" spans="1:23" ht="39.75" customHeight="1">
      <c r="A4" s="136" t="s">
        <v>6</v>
      </c>
      <c r="B4" s="136" t="s">
        <v>7</v>
      </c>
      <c r="C4" s="136" t="s">
        <v>8</v>
      </c>
      <c r="D4" s="136" t="s">
        <v>9</v>
      </c>
      <c r="E4" s="136" t="s">
        <v>10</v>
      </c>
      <c r="F4" s="137" t="s">
        <v>11</v>
      </c>
      <c r="G4" s="137" t="s">
        <v>12</v>
      </c>
      <c r="H4" s="138" t="s">
        <v>13</v>
      </c>
      <c r="I4" s="146" t="s">
        <v>14</v>
      </c>
      <c r="J4" s="138" t="s">
        <v>15</v>
      </c>
      <c r="K4" s="138" t="s">
        <v>16</v>
      </c>
      <c r="L4" s="147" t="s">
        <v>17</v>
      </c>
      <c r="M4" s="138" t="s">
        <v>18</v>
      </c>
      <c r="N4" s="138" t="s">
        <v>16</v>
      </c>
      <c r="O4" s="148" t="s">
        <v>19</v>
      </c>
      <c r="P4" s="148" t="s">
        <v>20</v>
      </c>
      <c r="Q4" s="160" t="s">
        <v>21</v>
      </c>
      <c r="R4" s="138" t="s">
        <v>16</v>
      </c>
      <c r="S4" s="147" t="s">
        <v>22</v>
      </c>
      <c r="T4" s="138" t="s">
        <v>18</v>
      </c>
      <c r="U4" s="138" t="s">
        <v>16</v>
      </c>
      <c r="V4" s="148" t="s">
        <v>23</v>
      </c>
      <c r="W4" s="161" t="s">
        <v>24</v>
      </c>
    </row>
    <row r="5" spans="1:23" s="126" customFormat="1" ht="19.5" customHeight="1">
      <c r="A5" s="139">
        <v>1</v>
      </c>
      <c r="B5" s="139" t="s">
        <v>25</v>
      </c>
      <c r="C5" s="139">
        <v>3</v>
      </c>
      <c r="D5" s="139">
        <v>31</v>
      </c>
      <c r="E5" s="140">
        <v>1537</v>
      </c>
      <c r="F5" s="141">
        <f>J5+Q5</f>
        <v>7383.650000000001</v>
      </c>
      <c r="G5" s="141">
        <f>M5+T5</f>
        <v>0</v>
      </c>
      <c r="H5" s="141">
        <f>P5+W5</f>
        <v>201733.91830000002</v>
      </c>
      <c r="I5" s="149">
        <f>O5+V5</f>
        <v>0</v>
      </c>
      <c r="J5" s="150">
        <v>2715.51</v>
      </c>
      <c r="K5" s="151">
        <v>34.39</v>
      </c>
      <c r="L5" s="152">
        <f>J5*K5</f>
        <v>93386.3889</v>
      </c>
      <c r="M5" s="153">
        <v>0</v>
      </c>
      <c r="N5" s="153">
        <v>6.72</v>
      </c>
      <c r="O5" s="154">
        <f>M5*N5</f>
        <v>0</v>
      </c>
      <c r="P5" s="155">
        <f>L5+O5</f>
        <v>93386.3889</v>
      </c>
      <c r="Q5" s="162">
        <v>4668.14</v>
      </c>
      <c r="R5" s="162">
        <v>23.21</v>
      </c>
      <c r="S5" s="155">
        <f>Q5*R5</f>
        <v>108347.52940000001</v>
      </c>
      <c r="T5" s="156"/>
      <c r="U5" s="156">
        <v>4.55</v>
      </c>
      <c r="V5" s="154">
        <f>T5*U5</f>
        <v>0</v>
      </c>
      <c r="W5" s="155">
        <f>S5+V5</f>
        <v>108347.52940000001</v>
      </c>
    </row>
    <row r="6" spans="1:23" s="126" customFormat="1" ht="19.5" customHeight="1">
      <c r="A6" s="139">
        <v>2</v>
      </c>
      <c r="B6" s="139" t="s">
        <v>26</v>
      </c>
      <c r="C6" s="139">
        <v>12</v>
      </c>
      <c r="D6" s="139">
        <v>115</v>
      </c>
      <c r="E6" s="140">
        <v>3351</v>
      </c>
      <c r="F6" s="141">
        <f aca="true" t="shared" si="0" ref="F6:F20">J6+Q6</f>
        <v>36261.990000000005</v>
      </c>
      <c r="G6" s="141">
        <f aca="true" t="shared" si="1" ref="G6:G20">M6+T6</f>
        <v>0</v>
      </c>
      <c r="H6" s="141">
        <f aca="true" t="shared" si="2" ref="H6:H20">P6+W6</f>
        <v>958682.4191</v>
      </c>
      <c r="I6" s="149">
        <f aca="true" t="shared" si="3" ref="I6:I20">O6+V6</f>
        <v>0</v>
      </c>
      <c r="J6" s="150">
        <v>10468.84</v>
      </c>
      <c r="K6" s="151">
        <v>34.39</v>
      </c>
      <c r="L6" s="152">
        <f aca="true" t="shared" si="4" ref="L6:L20">J6*K6</f>
        <v>360023.40760000004</v>
      </c>
      <c r="M6" s="153">
        <v>0</v>
      </c>
      <c r="N6" s="153">
        <v>6.72</v>
      </c>
      <c r="O6" s="154">
        <f aca="true" t="shared" si="5" ref="O6:O20">M6*N6</f>
        <v>0</v>
      </c>
      <c r="P6" s="155">
        <f aca="true" t="shared" si="6" ref="P6:P20">L6+O6</f>
        <v>360023.40760000004</v>
      </c>
      <c r="Q6" s="162">
        <v>25793.15</v>
      </c>
      <c r="R6" s="162">
        <v>23.21</v>
      </c>
      <c r="S6" s="155">
        <f aca="true" t="shared" si="7" ref="S6:S20">Q6*R6</f>
        <v>598659.0115</v>
      </c>
      <c r="T6" s="156"/>
      <c r="U6" s="156">
        <v>4.55</v>
      </c>
      <c r="V6" s="154">
        <f aca="true" t="shared" si="8" ref="V6:V20">T6*U6</f>
        <v>0</v>
      </c>
      <c r="W6" s="155">
        <f aca="true" t="shared" si="9" ref="W6:W20">S6+V6</f>
        <v>598659.0115</v>
      </c>
    </row>
    <row r="7" spans="1:23" s="126" customFormat="1" ht="19.5" customHeight="1">
      <c r="A7" s="139">
        <v>3</v>
      </c>
      <c r="B7" s="139" t="s">
        <v>27</v>
      </c>
      <c r="C7" s="139">
        <v>13</v>
      </c>
      <c r="D7" s="139">
        <v>170</v>
      </c>
      <c r="E7" s="140">
        <v>4082</v>
      </c>
      <c r="F7" s="141">
        <f t="shared" si="0"/>
        <v>75409.83</v>
      </c>
      <c r="G7" s="141">
        <f t="shared" si="1"/>
        <v>3548.1</v>
      </c>
      <c r="H7" s="141">
        <f t="shared" si="2"/>
        <v>2019737.5688</v>
      </c>
      <c r="I7" s="149">
        <f t="shared" si="3"/>
        <v>19960.993499999997</v>
      </c>
      <c r="J7" s="150">
        <v>22315.52</v>
      </c>
      <c r="K7" s="151">
        <v>34.39</v>
      </c>
      <c r="L7" s="152">
        <f t="shared" si="4"/>
        <v>767430.7328</v>
      </c>
      <c r="M7" s="153">
        <v>1759.05</v>
      </c>
      <c r="N7" s="153">
        <v>6.72</v>
      </c>
      <c r="O7" s="154">
        <f t="shared" si="5"/>
        <v>11820.815999999999</v>
      </c>
      <c r="P7" s="155">
        <f t="shared" si="6"/>
        <v>779251.5488</v>
      </c>
      <c r="Q7" s="162">
        <v>53094.31</v>
      </c>
      <c r="R7" s="162">
        <v>23.21</v>
      </c>
      <c r="S7" s="155">
        <f t="shared" si="7"/>
        <v>1232318.9351</v>
      </c>
      <c r="T7" s="162">
        <v>1789.05</v>
      </c>
      <c r="U7" s="156">
        <v>4.55</v>
      </c>
      <c r="V7" s="154">
        <f t="shared" si="8"/>
        <v>8140.1775</v>
      </c>
      <c r="W7" s="155">
        <v>1240486.02</v>
      </c>
    </row>
    <row r="8" spans="1:23" s="126" customFormat="1" ht="19.5" customHeight="1">
      <c r="A8" s="139">
        <v>4</v>
      </c>
      <c r="B8" s="139" t="s">
        <v>28</v>
      </c>
      <c r="C8" s="139">
        <v>8</v>
      </c>
      <c r="D8" s="139">
        <v>187</v>
      </c>
      <c r="E8" s="140">
        <v>1246</v>
      </c>
      <c r="F8" s="141">
        <f t="shared" si="0"/>
        <v>31018.73</v>
      </c>
      <c r="G8" s="141">
        <f t="shared" si="1"/>
        <v>0</v>
      </c>
      <c r="H8" s="141">
        <f t="shared" si="2"/>
        <v>858959.0793000001</v>
      </c>
      <c r="I8" s="149">
        <f t="shared" si="3"/>
        <v>0</v>
      </c>
      <c r="J8" s="150">
        <v>12434.2</v>
      </c>
      <c r="K8" s="151">
        <v>34.39</v>
      </c>
      <c r="L8" s="152">
        <f t="shared" si="4"/>
        <v>427612.13800000004</v>
      </c>
      <c r="M8" s="153">
        <v>0</v>
      </c>
      <c r="N8" s="153">
        <v>6.72</v>
      </c>
      <c r="O8" s="154">
        <f t="shared" si="5"/>
        <v>0</v>
      </c>
      <c r="P8" s="155">
        <f t="shared" si="6"/>
        <v>427612.13800000004</v>
      </c>
      <c r="Q8" s="162">
        <v>18584.53</v>
      </c>
      <c r="R8" s="162">
        <v>23.21</v>
      </c>
      <c r="S8" s="155">
        <f t="shared" si="7"/>
        <v>431346.9413</v>
      </c>
      <c r="T8" s="156"/>
      <c r="U8" s="156">
        <v>4.55</v>
      </c>
      <c r="V8" s="154">
        <f t="shared" si="8"/>
        <v>0</v>
      </c>
      <c r="W8" s="155">
        <f t="shared" si="9"/>
        <v>431346.9413</v>
      </c>
    </row>
    <row r="9" spans="1:23" s="126" customFormat="1" ht="19.5" customHeight="1">
      <c r="A9" s="139">
        <v>5</v>
      </c>
      <c r="B9" s="142" t="s">
        <v>29</v>
      </c>
      <c r="C9" s="142">
        <v>6</v>
      </c>
      <c r="D9" s="142">
        <v>133</v>
      </c>
      <c r="E9" s="143">
        <v>2790</v>
      </c>
      <c r="F9" s="141">
        <f t="shared" si="0"/>
        <v>20744.54</v>
      </c>
      <c r="G9" s="141">
        <f t="shared" si="1"/>
        <v>0</v>
      </c>
      <c r="H9" s="141">
        <f t="shared" si="2"/>
        <v>539314.9134000001</v>
      </c>
      <c r="I9" s="149">
        <f t="shared" si="3"/>
        <v>0</v>
      </c>
      <c r="J9" s="150">
        <v>5173</v>
      </c>
      <c r="K9" s="151">
        <v>34.39</v>
      </c>
      <c r="L9" s="152">
        <f t="shared" si="4"/>
        <v>177899.47</v>
      </c>
      <c r="M9" s="153">
        <v>0</v>
      </c>
      <c r="N9" s="153">
        <v>6.72</v>
      </c>
      <c r="O9" s="154">
        <f t="shared" si="5"/>
        <v>0</v>
      </c>
      <c r="P9" s="155">
        <f t="shared" si="6"/>
        <v>177899.47</v>
      </c>
      <c r="Q9" s="162">
        <v>15571.54</v>
      </c>
      <c r="R9" s="162">
        <v>23.21</v>
      </c>
      <c r="S9" s="155">
        <f t="shared" si="7"/>
        <v>361415.44340000005</v>
      </c>
      <c r="T9" s="156"/>
      <c r="U9" s="156">
        <v>4.55</v>
      </c>
      <c r="V9" s="154">
        <f t="shared" si="8"/>
        <v>0</v>
      </c>
      <c r="W9" s="155">
        <f t="shared" si="9"/>
        <v>361415.44340000005</v>
      </c>
    </row>
    <row r="10" spans="1:23" s="126" customFormat="1" ht="19.5" customHeight="1">
      <c r="A10" s="139">
        <v>6</v>
      </c>
      <c r="B10" s="142" t="s">
        <v>30</v>
      </c>
      <c r="C10" s="142">
        <v>12</v>
      </c>
      <c r="D10" s="142">
        <v>132</v>
      </c>
      <c r="E10" s="143">
        <v>4612</v>
      </c>
      <c r="F10" s="141">
        <f t="shared" si="0"/>
        <v>43760.29</v>
      </c>
      <c r="G10" s="141">
        <f t="shared" si="1"/>
        <v>0</v>
      </c>
      <c r="H10" s="141">
        <f t="shared" si="2"/>
        <v>1176742.0071</v>
      </c>
      <c r="I10" s="149">
        <f t="shared" si="3"/>
        <v>0</v>
      </c>
      <c r="J10" s="150">
        <v>14406.59</v>
      </c>
      <c r="K10" s="151">
        <v>34.39</v>
      </c>
      <c r="L10" s="152">
        <f t="shared" si="4"/>
        <v>495442.6301</v>
      </c>
      <c r="M10" s="153">
        <v>0</v>
      </c>
      <c r="N10" s="153">
        <v>6.72</v>
      </c>
      <c r="O10" s="154">
        <f t="shared" si="5"/>
        <v>0</v>
      </c>
      <c r="P10" s="155">
        <f t="shared" si="6"/>
        <v>495442.6301</v>
      </c>
      <c r="Q10" s="162">
        <v>29353.7</v>
      </c>
      <c r="R10" s="162">
        <v>23.21</v>
      </c>
      <c r="S10" s="155">
        <f t="shared" si="7"/>
        <v>681299.3770000001</v>
      </c>
      <c r="T10" s="156"/>
      <c r="U10" s="156">
        <v>4.55</v>
      </c>
      <c r="V10" s="154">
        <f t="shared" si="8"/>
        <v>0</v>
      </c>
      <c r="W10" s="155">
        <f t="shared" si="9"/>
        <v>681299.3770000001</v>
      </c>
    </row>
    <row r="11" spans="1:23" s="126" customFormat="1" ht="19.5" customHeight="1">
      <c r="A11" s="139">
        <v>7</v>
      </c>
      <c r="B11" s="139" t="s">
        <v>31</v>
      </c>
      <c r="C11" s="139">
        <v>6</v>
      </c>
      <c r="D11" s="139">
        <v>82</v>
      </c>
      <c r="E11" s="140">
        <v>2444</v>
      </c>
      <c r="F11" s="141">
        <f t="shared" si="0"/>
        <v>47356.7</v>
      </c>
      <c r="G11" s="141">
        <f t="shared" si="1"/>
        <v>1986.46</v>
      </c>
      <c r="H11" s="141">
        <f t="shared" si="2"/>
        <v>1282902.8765000002</v>
      </c>
      <c r="I11" s="149">
        <f t="shared" si="3"/>
        <v>10837.952299999999</v>
      </c>
      <c r="J11" s="150">
        <v>15466.54</v>
      </c>
      <c r="K11" s="151">
        <v>34.39</v>
      </c>
      <c r="L11" s="152">
        <f t="shared" si="4"/>
        <v>531894.3106000001</v>
      </c>
      <c r="M11" s="153">
        <v>829.29</v>
      </c>
      <c r="N11" s="153">
        <v>6.72</v>
      </c>
      <c r="O11" s="154">
        <f t="shared" si="5"/>
        <v>5572.828799999999</v>
      </c>
      <c r="P11" s="155">
        <f t="shared" si="6"/>
        <v>537467.1394000001</v>
      </c>
      <c r="Q11" s="162">
        <v>31890.16</v>
      </c>
      <c r="R11" s="162">
        <v>23.21</v>
      </c>
      <c r="S11" s="155">
        <f t="shared" si="7"/>
        <v>740170.6136</v>
      </c>
      <c r="T11" s="162">
        <v>1157.17</v>
      </c>
      <c r="U11" s="156">
        <v>4.55</v>
      </c>
      <c r="V11" s="154">
        <f t="shared" si="8"/>
        <v>5265.1235</v>
      </c>
      <c r="W11" s="155">
        <f t="shared" si="9"/>
        <v>745435.7371</v>
      </c>
    </row>
    <row r="12" spans="1:23" s="126" customFormat="1" ht="19.5" customHeight="1">
      <c r="A12" s="139">
        <v>8</v>
      </c>
      <c r="B12" s="139" t="s">
        <v>32</v>
      </c>
      <c r="C12" s="139">
        <v>7</v>
      </c>
      <c r="D12" s="139">
        <v>113</v>
      </c>
      <c r="E12" s="140">
        <v>2453</v>
      </c>
      <c r="F12" s="141">
        <f t="shared" si="0"/>
        <v>38322.869999999995</v>
      </c>
      <c r="G12" s="141">
        <f t="shared" si="1"/>
        <v>0</v>
      </c>
      <c r="H12" s="141">
        <f t="shared" si="2"/>
        <v>1028575.3727</v>
      </c>
      <c r="I12" s="149">
        <f t="shared" si="3"/>
        <v>0</v>
      </c>
      <c r="J12" s="150">
        <v>12442</v>
      </c>
      <c r="K12" s="151">
        <v>34.39</v>
      </c>
      <c r="L12" s="152">
        <f t="shared" si="4"/>
        <v>427880.38</v>
      </c>
      <c r="M12" s="156">
        <v>0</v>
      </c>
      <c r="N12" s="153">
        <v>6.72</v>
      </c>
      <c r="O12" s="154">
        <f t="shared" si="5"/>
        <v>0</v>
      </c>
      <c r="P12" s="155">
        <f t="shared" si="6"/>
        <v>427880.38</v>
      </c>
      <c r="Q12" s="162">
        <v>25880.87</v>
      </c>
      <c r="R12" s="162">
        <v>23.21</v>
      </c>
      <c r="S12" s="155">
        <f t="shared" si="7"/>
        <v>600694.9927</v>
      </c>
      <c r="T12" s="156"/>
      <c r="U12" s="156">
        <v>4.55</v>
      </c>
      <c r="V12" s="154">
        <f t="shared" si="8"/>
        <v>0</v>
      </c>
      <c r="W12" s="155">
        <f t="shared" si="9"/>
        <v>600694.9927</v>
      </c>
    </row>
    <row r="13" spans="1:23" s="126" customFormat="1" ht="19.5" customHeight="1">
      <c r="A13" s="139">
        <v>9</v>
      </c>
      <c r="B13" s="139" t="s">
        <v>33</v>
      </c>
      <c r="C13" s="139">
        <v>14</v>
      </c>
      <c r="D13" s="139">
        <v>91</v>
      </c>
      <c r="E13" s="140">
        <v>4087</v>
      </c>
      <c r="F13" s="141">
        <f t="shared" si="0"/>
        <v>38996.380000000005</v>
      </c>
      <c r="G13" s="141">
        <f t="shared" si="1"/>
        <v>2228.6</v>
      </c>
      <c r="H13" s="141">
        <f t="shared" si="2"/>
        <v>1055952.2234</v>
      </c>
      <c r="I13" s="149">
        <f t="shared" si="3"/>
        <v>10140.13</v>
      </c>
      <c r="J13" s="150">
        <v>12585.52</v>
      </c>
      <c r="K13" s="151">
        <v>34.39</v>
      </c>
      <c r="L13" s="152">
        <f t="shared" si="4"/>
        <v>432816.03280000004</v>
      </c>
      <c r="M13" s="156">
        <v>0</v>
      </c>
      <c r="N13" s="153">
        <v>6.72</v>
      </c>
      <c r="O13" s="154">
        <f t="shared" si="5"/>
        <v>0</v>
      </c>
      <c r="P13" s="155">
        <f t="shared" si="6"/>
        <v>432816.03280000004</v>
      </c>
      <c r="Q13" s="162">
        <v>26410.86</v>
      </c>
      <c r="R13" s="162">
        <v>23.21</v>
      </c>
      <c r="S13" s="155">
        <f t="shared" si="7"/>
        <v>612996.0606000001</v>
      </c>
      <c r="T13" s="162">
        <v>2228.6</v>
      </c>
      <c r="U13" s="156">
        <v>4.55</v>
      </c>
      <c r="V13" s="154">
        <f t="shared" si="8"/>
        <v>10140.13</v>
      </c>
      <c r="W13" s="155">
        <f t="shared" si="9"/>
        <v>623136.1906000001</v>
      </c>
    </row>
    <row r="14" spans="1:23" s="126" customFormat="1" ht="19.5" customHeight="1">
      <c r="A14" s="139">
        <v>10</v>
      </c>
      <c r="B14" s="139" t="s">
        <v>34</v>
      </c>
      <c r="C14" s="139">
        <v>12</v>
      </c>
      <c r="D14" s="139">
        <v>70</v>
      </c>
      <c r="E14" s="140">
        <v>4968</v>
      </c>
      <c r="F14" s="141">
        <f t="shared" si="0"/>
        <v>25143.260000000002</v>
      </c>
      <c r="G14" s="141">
        <f t="shared" si="1"/>
        <v>6090.4</v>
      </c>
      <c r="H14" s="141">
        <f t="shared" si="2"/>
        <v>722041.8467999999</v>
      </c>
      <c r="I14" s="149">
        <f t="shared" si="3"/>
        <v>32474.904</v>
      </c>
      <c r="J14" s="150">
        <v>9480.49</v>
      </c>
      <c r="K14" s="151">
        <v>34.39</v>
      </c>
      <c r="L14" s="152">
        <f t="shared" si="4"/>
        <v>326034.0511</v>
      </c>
      <c r="M14" s="153">
        <v>2195.2</v>
      </c>
      <c r="N14" s="153">
        <v>6.72</v>
      </c>
      <c r="O14" s="154">
        <f t="shared" si="5"/>
        <v>14751.743999999999</v>
      </c>
      <c r="P14" s="155">
        <f t="shared" si="6"/>
        <v>340785.7951</v>
      </c>
      <c r="Q14" s="162">
        <v>15662.77</v>
      </c>
      <c r="R14" s="162">
        <v>23.21</v>
      </c>
      <c r="S14" s="155">
        <f t="shared" si="7"/>
        <v>363532.89170000004</v>
      </c>
      <c r="T14" s="162">
        <v>3895.2</v>
      </c>
      <c r="U14" s="156">
        <v>4.55</v>
      </c>
      <c r="V14" s="154">
        <f t="shared" si="8"/>
        <v>17723.16</v>
      </c>
      <c r="W14" s="155">
        <f t="shared" si="9"/>
        <v>381256.0517</v>
      </c>
    </row>
    <row r="15" spans="1:23" ht="19.5" customHeight="1">
      <c r="A15" s="139">
        <v>11</v>
      </c>
      <c r="B15" s="139" t="s">
        <v>35</v>
      </c>
      <c r="C15" s="139">
        <v>11</v>
      </c>
      <c r="D15" s="139">
        <v>129</v>
      </c>
      <c r="E15" s="140">
        <v>3309</v>
      </c>
      <c r="F15" s="141">
        <f t="shared" si="0"/>
        <v>62922.17</v>
      </c>
      <c r="G15" s="141">
        <f t="shared" si="1"/>
        <v>0</v>
      </c>
      <c r="H15" s="141">
        <f t="shared" si="2"/>
        <v>1691992.8933</v>
      </c>
      <c r="I15" s="149">
        <f t="shared" si="3"/>
        <v>0</v>
      </c>
      <c r="J15" s="150">
        <v>20712.82</v>
      </c>
      <c r="K15" s="151">
        <v>34.39</v>
      </c>
      <c r="L15" s="152">
        <f t="shared" si="4"/>
        <v>712313.8798</v>
      </c>
      <c r="M15" s="156">
        <v>0</v>
      </c>
      <c r="N15" s="153">
        <v>6.72</v>
      </c>
      <c r="O15" s="154">
        <f t="shared" si="5"/>
        <v>0</v>
      </c>
      <c r="P15" s="155">
        <f t="shared" si="6"/>
        <v>712313.8798</v>
      </c>
      <c r="Q15" s="162">
        <v>42209.35</v>
      </c>
      <c r="R15" s="162">
        <v>23.21</v>
      </c>
      <c r="S15" s="155">
        <f t="shared" si="7"/>
        <v>979679.0135</v>
      </c>
      <c r="T15" s="156"/>
      <c r="U15" s="156">
        <v>4.55</v>
      </c>
      <c r="V15" s="154">
        <f t="shared" si="8"/>
        <v>0</v>
      </c>
      <c r="W15" s="155">
        <f t="shared" si="9"/>
        <v>979679.0135</v>
      </c>
    </row>
    <row r="16" spans="1:23" s="126" customFormat="1" ht="19.5" customHeight="1">
      <c r="A16" s="139">
        <v>12</v>
      </c>
      <c r="B16" s="139" t="s">
        <v>36</v>
      </c>
      <c r="C16" s="139">
        <v>16</v>
      </c>
      <c r="D16" s="139">
        <v>169</v>
      </c>
      <c r="E16" s="140">
        <v>7847</v>
      </c>
      <c r="F16" s="141">
        <f t="shared" si="0"/>
        <v>46485.729999999996</v>
      </c>
      <c r="G16" s="141">
        <f t="shared" si="1"/>
        <v>7873.219999999999</v>
      </c>
      <c r="H16" s="141">
        <f t="shared" si="2"/>
        <v>1295446.4026000001</v>
      </c>
      <c r="I16" s="149">
        <f t="shared" si="3"/>
        <v>43335.1919</v>
      </c>
      <c r="J16" s="150">
        <v>15489.93</v>
      </c>
      <c r="K16" s="151">
        <v>34.39</v>
      </c>
      <c r="L16" s="152">
        <f t="shared" si="4"/>
        <v>532698.6927</v>
      </c>
      <c r="M16" s="156">
        <v>3461.77</v>
      </c>
      <c r="N16" s="153">
        <v>6.72</v>
      </c>
      <c r="O16" s="154">
        <f t="shared" si="5"/>
        <v>23263.094399999998</v>
      </c>
      <c r="P16" s="155">
        <f t="shared" si="6"/>
        <v>555961.7871</v>
      </c>
      <c r="Q16" s="162">
        <v>30995.8</v>
      </c>
      <c r="R16" s="162">
        <v>23.21</v>
      </c>
      <c r="S16" s="155">
        <f t="shared" si="7"/>
        <v>719412.518</v>
      </c>
      <c r="T16" s="162">
        <v>4411.45</v>
      </c>
      <c r="U16" s="156">
        <v>4.55</v>
      </c>
      <c r="V16" s="154">
        <f t="shared" si="8"/>
        <v>20072.0975</v>
      </c>
      <c r="W16" s="155">
        <f t="shared" si="9"/>
        <v>739484.6155000001</v>
      </c>
    </row>
    <row r="17" spans="1:23" s="126" customFormat="1" ht="19.5" customHeight="1">
      <c r="A17" s="139">
        <v>13</v>
      </c>
      <c r="B17" s="139" t="s">
        <v>37</v>
      </c>
      <c r="C17" s="139">
        <v>9</v>
      </c>
      <c r="D17" s="139">
        <v>108</v>
      </c>
      <c r="E17" s="140">
        <v>2008</v>
      </c>
      <c r="F17" s="141">
        <f t="shared" si="0"/>
        <v>17646.52</v>
      </c>
      <c r="G17" s="141">
        <f t="shared" si="1"/>
        <v>0</v>
      </c>
      <c r="H17" s="141">
        <f t="shared" si="2"/>
        <v>473362.32480000006</v>
      </c>
      <c r="I17" s="149">
        <f t="shared" si="3"/>
        <v>0</v>
      </c>
      <c r="J17" s="150">
        <v>5705.42</v>
      </c>
      <c r="K17" s="151">
        <v>34.39</v>
      </c>
      <c r="L17" s="152">
        <f t="shared" si="4"/>
        <v>196209.39380000002</v>
      </c>
      <c r="M17" s="156">
        <v>0</v>
      </c>
      <c r="N17" s="153">
        <v>6.72</v>
      </c>
      <c r="O17" s="154">
        <f t="shared" si="5"/>
        <v>0</v>
      </c>
      <c r="P17" s="155">
        <f t="shared" si="6"/>
        <v>196209.39380000002</v>
      </c>
      <c r="Q17" s="162">
        <v>11941.1</v>
      </c>
      <c r="R17" s="162">
        <v>23.21</v>
      </c>
      <c r="S17" s="155">
        <f t="shared" si="7"/>
        <v>277152.93100000004</v>
      </c>
      <c r="T17" s="156"/>
      <c r="U17" s="156">
        <v>4.55</v>
      </c>
      <c r="V17" s="154">
        <f t="shared" si="8"/>
        <v>0</v>
      </c>
      <c r="W17" s="155">
        <f t="shared" si="9"/>
        <v>277152.93100000004</v>
      </c>
    </row>
    <row r="18" spans="1:23" s="126" customFormat="1" ht="19.5" customHeight="1">
      <c r="A18" s="139">
        <v>14</v>
      </c>
      <c r="B18" s="142" t="s">
        <v>38</v>
      </c>
      <c r="C18" s="142">
        <v>9</v>
      </c>
      <c r="D18" s="142">
        <v>160</v>
      </c>
      <c r="E18" s="143">
        <v>5403</v>
      </c>
      <c r="F18" s="141">
        <f t="shared" si="0"/>
        <v>45363.13</v>
      </c>
      <c r="G18" s="141">
        <f t="shared" si="1"/>
        <v>1456.56</v>
      </c>
      <c r="H18" s="141">
        <f t="shared" si="2"/>
        <v>1223240.8523</v>
      </c>
      <c r="I18" s="149">
        <f t="shared" si="3"/>
        <v>8016.147999999999</v>
      </c>
      <c r="J18" s="150">
        <v>14521.15</v>
      </c>
      <c r="K18" s="151">
        <v>34.39</v>
      </c>
      <c r="L18" s="152">
        <f t="shared" si="4"/>
        <v>499382.3485</v>
      </c>
      <c r="M18" s="156">
        <v>640</v>
      </c>
      <c r="N18" s="153">
        <v>6.72</v>
      </c>
      <c r="O18" s="154">
        <f t="shared" si="5"/>
        <v>4300.8</v>
      </c>
      <c r="P18" s="155">
        <f t="shared" si="6"/>
        <v>503683.1485</v>
      </c>
      <c r="Q18" s="162">
        <v>30841.98</v>
      </c>
      <c r="R18" s="162">
        <v>23.21</v>
      </c>
      <c r="S18" s="155">
        <f t="shared" si="7"/>
        <v>715842.3558</v>
      </c>
      <c r="T18" s="156">
        <v>816.56</v>
      </c>
      <c r="U18" s="156">
        <v>4.55</v>
      </c>
      <c r="V18" s="154">
        <f t="shared" si="8"/>
        <v>3715.3479999999995</v>
      </c>
      <c r="W18" s="155">
        <f t="shared" si="9"/>
        <v>719557.7038</v>
      </c>
    </row>
    <row r="19" spans="1:23" ht="19.5" customHeight="1">
      <c r="A19" s="139">
        <v>15</v>
      </c>
      <c r="B19" s="142" t="s">
        <v>39</v>
      </c>
      <c r="C19" s="142">
        <v>6</v>
      </c>
      <c r="D19" s="139">
        <v>39</v>
      </c>
      <c r="E19" s="140">
        <v>915</v>
      </c>
      <c r="F19" s="141">
        <f t="shared" si="0"/>
        <v>15331.2</v>
      </c>
      <c r="G19" s="141">
        <f t="shared" si="1"/>
        <v>0</v>
      </c>
      <c r="H19" s="141">
        <f t="shared" si="2"/>
        <v>407712.3520000001</v>
      </c>
      <c r="I19" s="149">
        <f t="shared" si="3"/>
        <v>0</v>
      </c>
      <c r="J19" s="150">
        <v>4640</v>
      </c>
      <c r="K19" s="151">
        <v>34.39</v>
      </c>
      <c r="L19" s="152">
        <f t="shared" si="4"/>
        <v>159569.6</v>
      </c>
      <c r="M19" s="156">
        <v>0</v>
      </c>
      <c r="N19" s="153">
        <v>6.72</v>
      </c>
      <c r="O19" s="154">
        <f t="shared" si="5"/>
        <v>0</v>
      </c>
      <c r="P19" s="155">
        <f t="shared" si="6"/>
        <v>159569.6</v>
      </c>
      <c r="Q19" s="162">
        <v>10691.2</v>
      </c>
      <c r="R19" s="162">
        <v>23.21</v>
      </c>
      <c r="S19" s="155">
        <f t="shared" si="7"/>
        <v>248142.75200000004</v>
      </c>
      <c r="T19" s="156"/>
      <c r="U19" s="156">
        <v>4.55</v>
      </c>
      <c r="V19" s="154">
        <f t="shared" si="8"/>
        <v>0</v>
      </c>
      <c r="W19" s="155">
        <f t="shared" si="9"/>
        <v>248142.75200000004</v>
      </c>
    </row>
    <row r="20" spans="1:23" ht="19.5" customHeight="1">
      <c r="A20" s="139">
        <v>16</v>
      </c>
      <c r="B20" s="142" t="s">
        <v>40</v>
      </c>
      <c r="C20" s="142">
        <v>8</v>
      </c>
      <c r="D20" s="142">
        <v>41</v>
      </c>
      <c r="E20" s="143">
        <v>738</v>
      </c>
      <c r="F20" s="141">
        <f t="shared" si="0"/>
        <v>6780.68</v>
      </c>
      <c r="G20" s="141">
        <f t="shared" si="1"/>
        <v>205</v>
      </c>
      <c r="H20" s="141">
        <f t="shared" si="2"/>
        <v>193602.952</v>
      </c>
      <c r="I20" s="149">
        <f t="shared" si="3"/>
        <v>1155.175</v>
      </c>
      <c r="J20" s="150">
        <v>3136.69</v>
      </c>
      <c r="K20" s="151">
        <v>34.39</v>
      </c>
      <c r="L20" s="152">
        <f t="shared" si="4"/>
        <v>107870.7691</v>
      </c>
      <c r="M20" s="156">
        <v>102.5</v>
      </c>
      <c r="N20" s="153">
        <v>6.72</v>
      </c>
      <c r="O20" s="154">
        <f t="shared" si="5"/>
        <v>688.8</v>
      </c>
      <c r="P20" s="155">
        <f t="shared" si="6"/>
        <v>108559.56910000001</v>
      </c>
      <c r="Q20" s="162">
        <v>3643.99</v>
      </c>
      <c r="R20" s="162">
        <v>23.21</v>
      </c>
      <c r="S20" s="155">
        <f t="shared" si="7"/>
        <v>84577.0079</v>
      </c>
      <c r="T20" s="156">
        <v>102.5</v>
      </c>
      <c r="U20" s="156">
        <v>4.55</v>
      </c>
      <c r="V20" s="154">
        <f t="shared" si="8"/>
        <v>466.375</v>
      </c>
      <c r="W20" s="155">
        <f t="shared" si="9"/>
        <v>85043.3829</v>
      </c>
    </row>
    <row r="21" spans="1:23" ht="19.5" customHeight="1">
      <c r="A21" s="177" t="s">
        <v>41</v>
      </c>
      <c r="B21" s="178"/>
      <c r="C21" s="144">
        <v>145</v>
      </c>
      <c r="D21" s="144">
        <v>1744</v>
      </c>
      <c r="E21" s="145">
        <v>51208</v>
      </c>
      <c r="F21" s="141">
        <f>SUM(F5:F20)</f>
        <v>558927.67</v>
      </c>
      <c r="G21" s="141">
        <f>SUM(G5:G20)</f>
        <v>23388.34</v>
      </c>
      <c r="H21" s="141">
        <f>SUM(H5:H20)</f>
        <v>15130000.0024</v>
      </c>
      <c r="I21" s="141">
        <f>SUM(I5:I20)</f>
        <v>125920.49469999998</v>
      </c>
      <c r="J21" s="157">
        <f>SUM(J5:J20)</f>
        <v>181694.22000000003</v>
      </c>
      <c r="K21" s="141"/>
      <c r="L21" s="158">
        <f>SUM(L5:L20)</f>
        <v>6248464.225799999</v>
      </c>
      <c r="M21" s="159">
        <f>SUM(M5:M20)</f>
        <v>8987.81</v>
      </c>
      <c r="N21" s="159"/>
      <c r="O21" s="158">
        <f>SUM(O5:O20)</f>
        <v>60398.0832</v>
      </c>
      <c r="P21" s="158">
        <f>SUM(P5:P20)</f>
        <v>6308862.309</v>
      </c>
      <c r="Q21" s="163">
        <f>SUM(Q5:Q20)</f>
        <v>377233.44999999995</v>
      </c>
      <c r="R21" s="159"/>
      <c r="S21" s="158">
        <f>SUM(S5:S20)</f>
        <v>8755588.374500003</v>
      </c>
      <c r="T21" s="163">
        <f>SUM(T5:T20)</f>
        <v>14400.53</v>
      </c>
      <c r="U21" s="159"/>
      <c r="V21" s="158">
        <f>SUM(V5:V20)</f>
        <v>65522.4115</v>
      </c>
      <c r="W21" s="159">
        <f>SUM(W5:W20)</f>
        <v>8821137.693400001</v>
      </c>
    </row>
    <row r="22" spans="1:23" ht="21.75" customHeight="1">
      <c r="A22" s="179" t="s">
        <v>42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1"/>
    </row>
    <row r="23" spans="19:21" ht="14.25">
      <c r="S23" s="182">
        <v>44427</v>
      </c>
      <c r="T23" s="183"/>
      <c r="U23" s="183"/>
    </row>
  </sheetData>
  <sheetProtection/>
  <mergeCells count="9">
    <mergeCell ref="A21:B21"/>
    <mergeCell ref="A22:W22"/>
    <mergeCell ref="S23:U23"/>
    <mergeCell ref="A1:W1"/>
    <mergeCell ref="A2:W2"/>
    <mergeCell ref="A3:E3"/>
    <mergeCell ref="F3:I3"/>
    <mergeCell ref="J3:P3"/>
    <mergeCell ref="Q3:W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workbookViewId="0" topLeftCell="A1">
      <selection activeCell="G18" sqref="G18"/>
    </sheetView>
  </sheetViews>
  <sheetFormatPr defaultColWidth="9.00390625" defaultRowHeight="14.25"/>
  <cols>
    <col min="13" max="13" width="9.00390625" style="0" customWidth="1"/>
  </cols>
  <sheetData>
    <row r="1" spans="1:12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136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8.75" customHeight="1">
      <c r="A3" s="194" t="s">
        <v>55</v>
      </c>
      <c r="B3" s="195"/>
      <c r="C3" s="195"/>
      <c r="D3" s="195"/>
      <c r="E3" s="196" t="s">
        <v>44</v>
      </c>
      <c r="F3" s="196"/>
      <c r="G3" s="196" t="s">
        <v>15</v>
      </c>
      <c r="H3" s="196"/>
      <c r="I3" s="196" t="s">
        <v>45</v>
      </c>
      <c r="J3" s="196"/>
      <c r="K3" s="196" t="s">
        <v>46</v>
      </c>
      <c r="L3" s="196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</row>
    <row r="5" spans="1:12" ht="14.25">
      <c r="A5" s="25">
        <v>1</v>
      </c>
      <c r="B5" s="105" t="s">
        <v>137</v>
      </c>
      <c r="C5" s="25">
        <v>9</v>
      </c>
      <c r="D5" s="25">
        <v>169</v>
      </c>
      <c r="E5" s="25">
        <v>3307.65</v>
      </c>
      <c r="F5" s="25"/>
      <c r="G5" s="25">
        <v>1259.2200000000003</v>
      </c>
      <c r="H5" s="25"/>
      <c r="I5" s="107">
        <v>1033.5099999999998</v>
      </c>
      <c r="J5" s="25"/>
      <c r="K5" s="25">
        <v>1014.92</v>
      </c>
      <c r="L5" s="25"/>
    </row>
    <row r="6" spans="1:12" ht="14.25">
      <c r="A6" s="25">
        <v>2</v>
      </c>
      <c r="B6" s="105" t="s">
        <v>138</v>
      </c>
      <c r="C6" s="25">
        <v>16</v>
      </c>
      <c r="D6" s="25">
        <v>360</v>
      </c>
      <c r="E6" s="25">
        <v>5959.569999999998</v>
      </c>
      <c r="F6" s="25"/>
      <c r="G6" s="25">
        <v>1664.28</v>
      </c>
      <c r="H6" s="25"/>
      <c r="I6" s="107">
        <v>2628.79</v>
      </c>
      <c r="J6" s="25"/>
      <c r="K6" s="25">
        <v>1666.4999999999998</v>
      </c>
      <c r="L6" s="25"/>
    </row>
    <row r="7" spans="1:12" ht="14.25">
      <c r="A7" s="25">
        <v>3</v>
      </c>
      <c r="B7" s="105" t="s">
        <v>139</v>
      </c>
      <c r="C7" s="25">
        <v>13</v>
      </c>
      <c r="D7" s="25">
        <v>240</v>
      </c>
      <c r="E7" s="25">
        <v>5267.76</v>
      </c>
      <c r="F7" s="25"/>
      <c r="G7" s="25">
        <v>1748.2</v>
      </c>
      <c r="H7" s="25"/>
      <c r="I7" s="107">
        <v>1804.3499999999992</v>
      </c>
      <c r="J7" s="25"/>
      <c r="K7" s="25">
        <v>1715.2099999999994</v>
      </c>
      <c r="L7" s="25"/>
    </row>
    <row r="8" spans="1:12" ht="14.25">
      <c r="A8" s="25">
        <v>4</v>
      </c>
      <c r="B8" s="105" t="s">
        <v>140</v>
      </c>
      <c r="C8" s="25">
        <v>16</v>
      </c>
      <c r="D8" s="25">
        <v>233</v>
      </c>
      <c r="E8" s="25">
        <v>6943.830000000004</v>
      </c>
      <c r="F8" s="25"/>
      <c r="G8" s="25">
        <v>2330.57</v>
      </c>
      <c r="H8" s="25"/>
      <c r="I8" s="107">
        <v>1926.7900000000002</v>
      </c>
      <c r="J8" s="25"/>
      <c r="K8" s="25">
        <v>2686.469999999998</v>
      </c>
      <c r="L8" s="25"/>
    </row>
    <row r="9" spans="1:12" ht="14.25">
      <c r="A9" s="25">
        <v>5</v>
      </c>
      <c r="B9" s="105" t="s">
        <v>141</v>
      </c>
      <c r="C9" s="25">
        <v>25</v>
      </c>
      <c r="D9" s="25">
        <v>658</v>
      </c>
      <c r="E9" s="25">
        <v>7506.90999999999</v>
      </c>
      <c r="F9" s="25"/>
      <c r="G9" s="25">
        <v>2574</v>
      </c>
      <c r="H9" s="25"/>
      <c r="I9" s="107">
        <v>2524.710000000001</v>
      </c>
      <c r="J9" s="25"/>
      <c r="K9" s="25">
        <v>2408.1999999999994</v>
      </c>
      <c r="L9" s="25"/>
    </row>
    <row r="10" spans="1:12" ht="14.25">
      <c r="A10" s="25">
        <v>6</v>
      </c>
      <c r="B10" s="105" t="s">
        <v>142</v>
      </c>
      <c r="C10" s="25">
        <v>13</v>
      </c>
      <c r="D10" s="25">
        <v>280</v>
      </c>
      <c r="E10" s="25">
        <f>SUM(G10:K10)</f>
        <v>6001.58</v>
      </c>
      <c r="F10" s="25"/>
      <c r="G10" s="25">
        <v>2370.35</v>
      </c>
      <c r="H10" s="25"/>
      <c r="I10" s="107">
        <v>1266.15</v>
      </c>
      <c r="J10" s="25"/>
      <c r="K10" s="25">
        <v>2365.08</v>
      </c>
      <c r="L10" s="25"/>
    </row>
    <row r="11" spans="1:12" ht="14.25">
      <c r="A11" s="25">
        <v>7</v>
      </c>
      <c r="B11" s="105" t="s">
        <v>143</v>
      </c>
      <c r="C11" s="25">
        <v>17</v>
      </c>
      <c r="D11" s="25">
        <v>500</v>
      </c>
      <c r="E11" s="25">
        <v>3135.9700000000103</v>
      </c>
      <c r="F11" s="25"/>
      <c r="G11" s="25">
        <v>479.88</v>
      </c>
      <c r="H11" s="25"/>
      <c r="I11" s="107">
        <v>2171.3199999999983</v>
      </c>
      <c r="J11" s="25"/>
      <c r="K11" s="25">
        <v>484.7700000000002</v>
      </c>
      <c r="L11" s="25"/>
    </row>
    <row r="12" spans="1:12" ht="36">
      <c r="A12" s="25">
        <v>8</v>
      </c>
      <c r="B12" s="106" t="s">
        <v>144</v>
      </c>
      <c r="C12" s="25">
        <v>4</v>
      </c>
      <c r="D12" s="25">
        <v>13</v>
      </c>
      <c r="E12" s="25">
        <v>199.59999999999997</v>
      </c>
      <c r="F12" s="25"/>
      <c r="G12" s="25">
        <v>15.5</v>
      </c>
      <c r="H12" s="25"/>
      <c r="I12" s="107">
        <v>169.09999999999997</v>
      </c>
      <c r="J12" s="25"/>
      <c r="K12" s="25">
        <v>15</v>
      </c>
      <c r="L12" s="25"/>
    </row>
    <row r="13" spans="1:12" ht="14.25">
      <c r="A13" s="187" t="s">
        <v>60</v>
      </c>
      <c r="B13" s="197"/>
      <c r="C13" s="25">
        <f>SUM(C5:C12)</f>
        <v>113</v>
      </c>
      <c r="D13" s="25">
        <f>SUM(D5:D12)</f>
        <v>2453</v>
      </c>
      <c r="E13" s="25">
        <f>SUM(E5:E12)</f>
        <v>38322.869999999995</v>
      </c>
      <c r="F13" s="25"/>
      <c r="G13" s="25">
        <f>SUM(G5:G12)</f>
        <v>12442</v>
      </c>
      <c r="H13" s="25"/>
      <c r="I13" s="107">
        <f>SUM(I5:I12)</f>
        <v>13524.719999999998</v>
      </c>
      <c r="J13" s="25"/>
      <c r="K13" s="25">
        <f>SUM(K5:K12)</f>
        <v>12356.149999999996</v>
      </c>
      <c r="L13" s="25"/>
    </row>
    <row r="14" spans="1:12" ht="14.25">
      <c r="A14" s="16" t="s">
        <v>61</v>
      </c>
      <c r="B14" s="26"/>
      <c r="C14" s="26"/>
      <c r="D14" s="26"/>
      <c r="E14" s="16" t="s">
        <v>62</v>
      </c>
      <c r="F14" s="27"/>
      <c r="G14" s="23"/>
      <c r="H14" s="23"/>
      <c r="I14" s="23"/>
      <c r="J14" s="23"/>
      <c r="K14" s="23"/>
      <c r="L14" s="23"/>
    </row>
  </sheetData>
  <sheetProtection/>
  <mergeCells count="7">
    <mergeCell ref="A13:B13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19" sqref="G19"/>
    </sheetView>
  </sheetViews>
  <sheetFormatPr defaultColWidth="9.00390625" defaultRowHeight="14.25"/>
  <sheetData>
    <row r="1" spans="1:12" ht="20.25">
      <c r="A1" s="6" t="s">
        <v>145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146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9" t="s">
        <v>44</v>
      </c>
      <c r="F3" s="200"/>
      <c r="G3" s="199" t="s">
        <v>15</v>
      </c>
      <c r="H3" s="200"/>
      <c r="I3" s="199" t="s">
        <v>45</v>
      </c>
      <c r="J3" s="200"/>
      <c r="K3" s="199" t="s">
        <v>46</v>
      </c>
      <c r="L3" s="200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1"/>
      <c r="F4" s="10" t="s">
        <v>49</v>
      </c>
      <c r="G4" s="11"/>
      <c r="H4" s="10" t="s">
        <v>49</v>
      </c>
      <c r="I4" s="11"/>
      <c r="J4" s="10" t="s">
        <v>49</v>
      </c>
      <c r="K4" s="11"/>
      <c r="L4" s="10" t="s">
        <v>49</v>
      </c>
    </row>
    <row r="5" spans="1:12" ht="15.75">
      <c r="A5" s="102">
        <v>1</v>
      </c>
      <c r="B5" s="103" t="s">
        <v>147</v>
      </c>
      <c r="C5" s="102">
        <v>4</v>
      </c>
      <c r="D5" s="102">
        <v>85</v>
      </c>
      <c r="E5" s="102">
        <f>SUM(G5,I5,K5)</f>
        <v>2794.1</v>
      </c>
      <c r="F5" s="102"/>
      <c r="G5" s="102">
        <v>960</v>
      </c>
      <c r="H5" s="102"/>
      <c r="I5" s="102">
        <v>874.1</v>
      </c>
      <c r="J5" s="102"/>
      <c r="K5" s="102">
        <v>960</v>
      </c>
      <c r="L5" s="102"/>
    </row>
    <row r="6" spans="1:12" ht="15.75">
      <c r="A6" s="102">
        <v>2</v>
      </c>
      <c r="B6" s="103" t="s">
        <v>148</v>
      </c>
      <c r="C6" s="102">
        <v>5</v>
      </c>
      <c r="D6" s="102">
        <v>29</v>
      </c>
      <c r="E6" s="102">
        <f aca="true" t="shared" si="0" ref="E6:E17">SUM(G6,I6,K6)</f>
        <v>932.26</v>
      </c>
      <c r="F6" s="102"/>
      <c r="G6" s="102">
        <v>18</v>
      </c>
      <c r="H6" s="102"/>
      <c r="I6" s="102">
        <v>896.26</v>
      </c>
      <c r="J6" s="102"/>
      <c r="K6" s="102">
        <v>18</v>
      </c>
      <c r="L6" s="102"/>
    </row>
    <row r="7" spans="1:12" ht="15.75">
      <c r="A7" s="102">
        <v>3</v>
      </c>
      <c r="B7" s="103" t="s">
        <v>149</v>
      </c>
      <c r="C7" s="102">
        <v>3</v>
      </c>
      <c r="D7" s="102">
        <v>103</v>
      </c>
      <c r="E7" s="102">
        <f t="shared" si="0"/>
        <v>2385.4900000000002</v>
      </c>
      <c r="F7" s="102"/>
      <c r="G7" s="102">
        <v>930.61</v>
      </c>
      <c r="H7" s="102"/>
      <c r="I7" s="102">
        <v>524.27</v>
      </c>
      <c r="J7" s="102"/>
      <c r="K7" s="102">
        <v>930.61</v>
      </c>
      <c r="L7" s="102"/>
    </row>
    <row r="8" spans="1:12" ht="15.75">
      <c r="A8" s="102">
        <v>4</v>
      </c>
      <c r="B8" s="103" t="s">
        <v>150</v>
      </c>
      <c r="C8" s="102">
        <v>22</v>
      </c>
      <c r="D8" s="102">
        <v>1043</v>
      </c>
      <c r="E8" s="102">
        <f t="shared" si="0"/>
        <v>6993.18</v>
      </c>
      <c r="F8" s="102"/>
      <c r="G8" s="102">
        <v>2063.59</v>
      </c>
      <c r="H8" s="102"/>
      <c r="I8" s="102">
        <v>2856.5</v>
      </c>
      <c r="J8" s="102"/>
      <c r="K8" s="102">
        <v>2073.09</v>
      </c>
      <c r="L8" s="102"/>
    </row>
    <row r="9" spans="1:12" ht="15.75">
      <c r="A9" s="102">
        <v>5</v>
      </c>
      <c r="B9" s="103" t="s">
        <v>151</v>
      </c>
      <c r="C9" s="102">
        <v>5</v>
      </c>
      <c r="D9" s="102">
        <v>400</v>
      </c>
      <c r="E9" s="102">
        <f t="shared" si="0"/>
        <v>2038.7</v>
      </c>
      <c r="F9" s="102">
        <f>H9+J9+L9</f>
        <v>364.6</v>
      </c>
      <c r="G9" s="102">
        <v>678</v>
      </c>
      <c r="H9" s="102">
        <v>0</v>
      </c>
      <c r="I9" s="102">
        <v>682.7</v>
      </c>
      <c r="J9" s="102">
        <v>55</v>
      </c>
      <c r="K9" s="102">
        <v>678</v>
      </c>
      <c r="L9" s="102">
        <v>309.6</v>
      </c>
    </row>
    <row r="10" spans="1:12" ht="15.75">
      <c r="A10" s="102">
        <v>6</v>
      </c>
      <c r="B10" s="103" t="s">
        <v>152</v>
      </c>
      <c r="C10" s="102">
        <v>4</v>
      </c>
      <c r="D10" s="102">
        <v>529</v>
      </c>
      <c r="E10" s="102">
        <f t="shared" si="0"/>
        <v>2655</v>
      </c>
      <c r="F10" s="102">
        <f>H10+J10+L10</f>
        <v>390</v>
      </c>
      <c r="G10" s="102">
        <v>916</v>
      </c>
      <c r="H10" s="102">
        <v>0</v>
      </c>
      <c r="I10" s="102">
        <v>823</v>
      </c>
      <c r="J10" s="102">
        <v>208</v>
      </c>
      <c r="K10" s="102">
        <v>916</v>
      </c>
      <c r="L10" s="102">
        <v>182</v>
      </c>
    </row>
    <row r="11" spans="1:12" ht="15.75">
      <c r="A11" s="102">
        <v>7</v>
      </c>
      <c r="B11" s="103" t="s">
        <v>153</v>
      </c>
      <c r="C11" s="102">
        <v>11</v>
      </c>
      <c r="D11" s="102">
        <v>167</v>
      </c>
      <c r="E11" s="102">
        <f t="shared" si="0"/>
        <v>5301.12</v>
      </c>
      <c r="F11" s="102">
        <f>H11+J11+L11</f>
        <v>400</v>
      </c>
      <c r="G11" s="102">
        <v>1750.8</v>
      </c>
      <c r="H11" s="102">
        <v>0</v>
      </c>
      <c r="I11" s="102">
        <v>1799.52</v>
      </c>
      <c r="J11" s="102">
        <v>257</v>
      </c>
      <c r="K11" s="102">
        <v>1750.8</v>
      </c>
      <c r="L11" s="102">
        <v>143</v>
      </c>
    </row>
    <row r="12" spans="1:12" ht="15.75">
      <c r="A12" s="102">
        <v>8</v>
      </c>
      <c r="B12" s="103" t="s">
        <v>154</v>
      </c>
      <c r="C12" s="102">
        <v>10</v>
      </c>
      <c r="D12" s="102">
        <v>661</v>
      </c>
      <c r="E12" s="102">
        <f t="shared" si="0"/>
        <v>3446.1400000000003</v>
      </c>
      <c r="F12" s="102"/>
      <c r="G12" s="102">
        <v>1200</v>
      </c>
      <c r="H12" s="102"/>
      <c r="I12" s="102">
        <v>1046.14</v>
      </c>
      <c r="J12" s="102"/>
      <c r="K12" s="102">
        <v>1200</v>
      </c>
      <c r="L12" s="102"/>
    </row>
    <row r="13" spans="1:12" ht="15.75">
      <c r="A13" s="102">
        <v>9</v>
      </c>
      <c r="B13" s="103" t="s">
        <v>155</v>
      </c>
      <c r="C13" s="102">
        <v>8</v>
      </c>
      <c r="D13" s="102">
        <v>206</v>
      </c>
      <c r="E13" s="102">
        <f t="shared" si="0"/>
        <v>1829.74</v>
      </c>
      <c r="F13" s="102"/>
      <c r="G13" s="102">
        <v>0</v>
      </c>
      <c r="H13" s="102"/>
      <c r="I13" s="102">
        <v>1829.74</v>
      </c>
      <c r="J13" s="102"/>
      <c r="K13" s="102">
        <v>0</v>
      </c>
      <c r="L13" s="102"/>
    </row>
    <row r="14" spans="1:12" ht="15.75">
      <c r="A14" s="102">
        <v>10</v>
      </c>
      <c r="B14" s="103" t="s">
        <v>156</v>
      </c>
      <c r="C14" s="102">
        <v>8</v>
      </c>
      <c r="D14" s="102">
        <v>674</v>
      </c>
      <c r="E14" s="102">
        <f t="shared" si="0"/>
        <v>4430.71</v>
      </c>
      <c r="F14" s="102"/>
      <c r="G14" s="102">
        <v>1743</v>
      </c>
      <c r="H14" s="102"/>
      <c r="I14" s="102">
        <v>944.71</v>
      </c>
      <c r="J14" s="102"/>
      <c r="K14" s="102">
        <v>1743</v>
      </c>
      <c r="L14" s="102"/>
    </row>
    <row r="15" spans="1:12" ht="15.75">
      <c r="A15" s="102">
        <v>11</v>
      </c>
      <c r="B15" s="103" t="s">
        <v>157</v>
      </c>
      <c r="C15" s="102">
        <v>5</v>
      </c>
      <c r="D15" s="102">
        <v>118</v>
      </c>
      <c r="E15" s="102">
        <f t="shared" si="0"/>
        <v>5483.54</v>
      </c>
      <c r="F15" s="102">
        <f>H15+J15+L15</f>
        <v>1074</v>
      </c>
      <c r="G15" s="102">
        <v>2104.52</v>
      </c>
      <c r="H15" s="102">
        <v>0</v>
      </c>
      <c r="I15" s="102">
        <v>1274.5</v>
      </c>
      <c r="J15" s="102">
        <v>120</v>
      </c>
      <c r="K15" s="102">
        <v>2104.52</v>
      </c>
      <c r="L15" s="102">
        <v>954</v>
      </c>
    </row>
    <row r="16" spans="1:12" ht="15.75">
      <c r="A16" s="102">
        <v>12</v>
      </c>
      <c r="B16" s="103" t="s">
        <v>158</v>
      </c>
      <c r="C16" s="102">
        <v>4</v>
      </c>
      <c r="D16" s="102">
        <v>43</v>
      </c>
      <c r="E16" s="102">
        <f t="shared" si="0"/>
        <v>601.6</v>
      </c>
      <c r="F16" s="102"/>
      <c r="G16" s="102">
        <v>221</v>
      </c>
      <c r="H16" s="102"/>
      <c r="I16" s="102">
        <v>159.6</v>
      </c>
      <c r="J16" s="102"/>
      <c r="K16" s="102">
        <v>221</v>
      </c>
      <c r="L16" s="102"/>
    </row>
    <row r="17" spans="1:12" ht="15.75">
      <c r="A17" s="102">
        <v>13</v>
      </c>
      <c r="B17" s="103" t="s">
        <v>159</v>
      </c>
      <c r="C17" s="102">
        <v>1</v>
      </c>
      <c r="D17" s="102">
        <v>28</v>
      </c>
      <c r="E17" s="102">
        <f t="shared" si="0"/>
        <v>92.8</v>
      </c>
      <c r="F17" s="102"/>
      <c r="G17" s="102"/>
      <c r="H17" s="102"/>
      <c r="I17" s="102">
        <v>92.8</v>
      </c>
      <c r="J17" s="102"/>
      <c r="K17" s="102"/>
      <c r="L17" s="102"/>
    </row>
    <row r="18" spans="1:12" ht="15.75">
      <c r="A18" s="102">
        <v>14</v>
      </c>
      <c r="B18" s="104" t="s">
        <v>160</v>
      </c>
      <c r="C18" s="102">
        <v>1</v>
      </c>
      <c r="D18" s="102">
        <v>1</v>
      </c>
      <c r="E18" s="102">
        <v>12</v>
      </c>
      <c r="F18" s="102"/>
      <c r="G18" s="102"/>
      <c r="H18" s="102"/>
      <c r="I18" s="102">
        <v>12</v>
      </c>
      <c r="J18" s="102"/>
      <c r="K18" s="102"/>
      <c r="L18" s="102"/>
    </row>
    <row r="19" spans="1:12" ht="15.75">
      <c r="A19" s="210" t="s">
        <v>161</v>
      </c>
      <c r="B19" s="211"/>
      <c r="C19" s="48">
        <f>SUM(C5:C18)</f>
        <v>91</v>
      </c>
      <c r="D19" s="48">
        <f>SUM(D5:D18)</f>
        <v>4087</v>
      </c>
      <c r="E19" s="48">
        <f>SUM(E5:E18)</f>
        <v>38996.380000000005</v>
      </c>
      <c r="F19" s="48">
        <f aca="true" t="shared" si="1" ref="F19:L19">SUM(F5:F18)</f>
        <v>2228.6</v>
      </c>
      <c r="G19" s="48">
        <f t="shared" si="1"/>
        <v>12585.52</v>
      </c>
      <c r="H19" s="48">
        <f t="shared" si="1"/>
        <v>0</v>
      </c>
      <c r="I19" s="48">
        <f t="shared" si="1"/>
        <v>13815.839999999998</v>
      </c>
      <c r="J19" s="48">
        <f t="shared" si="1"/>
        <v>640</v>
      </c>
      <c r="K19" s="48">
        <f t="shared" si="1"/>
        <v>12595.02</v>
      </c>
      <c r="L19" s="48">
        <f t="shared" si="1"/>
        <v>1588.6</v>
      </c>
    </row>
    <row r="20" spans="1:12" ht="14.25">
      <c r="A20" s="16" t="s">
        <v>61</v>
      </c>
      <c r="B20" s="26"/>
      <c r="C20" s="26"/>
      <c r="D20" s="26"/>
      <c r="E20" s="16" t="s">
        <v>162</v>
      </c>
      <c r="F20" s="27"/>
      <c r="G20" s="23"/>
      <c r="H20" s="23"/>
      <c r="I20" s="23"/>
      <c r="J20" s="23"/>
      <c r="K20" s="23"/>
      <c r="L20" s="23"/>
    </row>
  </sheetData>
  <sheetProtection/>
  <mergeCells count="7">
    <mergeCell ref="A19:B19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33" sqref="I33"/>
    </sheetView>
  </sheetViews>
  <sheetFormatPr defaultColWidth="9.00390625" defaultRowHeight="14.25"/>
  <sheetData>
    <row r="1" spans="1:12" ht="22.5" customHeight="1">
      <c r="A1" s="212" t="s">
        <v>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">
      <c r="A2" s="9" t="s">
        <v>163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5.75" customHeight="1">
      <c r="A3" s="194" t="s">
        <v>55</v>
      </c>
      <c r="B3" s="195"/>
      <c r="C3" s="195"/>
      <c r="D3" s="195"/>
      <c r="E3" s="196" t="s">
        <v>44</v>
      </c>
      <c r="F3" s="196"/>
      <c r="G3" s="196" t="s">
        <v>15</v>
      </c>
      <c r="H3" s="196"/>
      <c r="I3" s="196" t="s">
        <v>45</v>
      </c>
      <c r="J3" s="196"/>
      <c r="K3" s="196" t="s">
        <v>46</v>
      </c>
      <c r="L3" s="196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</row>
    <row r="5" spans="1:12" ht="14.25">
      <c r="A5" s="25">
        <v>1</v>
      </c>
      <c r="B5" s="90" t="s">
        <v>164</v>
      </c>
      <c r="C5" s="91">
        <v>4</v>
      </c>
      <c r="D5" s="74">
        <v>306</v>
      </c>
      <c r="E5" s="92">
        <v>1440.4</v>
      </c>
      <c r="F5" s="92"/>
      <c r="G5" s="92">
        <v>420</v>
      </c>
      <c r="H5" s="92"/>
      <c r="I5" s="92">
        <v>575.4</v>
      </c>
      <c r="J5" s="92"/>
      <c r="K5" s="92">
        <v>445</v>
      </c>
      <c r="L5" s="25"/>
    </row>
    <row r="6" spans="1:12" ht="14.25">
      <c r="A6" s="25">
        <v>2</v>
      </c>
      <c r="B6" s="90" t="s">
        <v>165</v>
      </c>
      <c r="C6" s="91">
        <v>7</v>
      </c>
      <c r="D6" s="74">
        <v>680</v>
      </c>
      <c r="E6" s="25">
        <v>3414.8</v>
      </c>
      <c r="F6" s="25"/>
      <c r="G6" s="25">
        <v>1462.2</v>
      </c>
      <c r="H6" s="25"/>
      <c r="I6" s="25">
        <v>367.9</v>
      </c>
      <c r="J6" s="25"/>
      <c r="K6" s="25">
        <v>1584.7</v>
      </c>
      <c r="L6" s="25"/>
    </row>
    <row r="7" spans="1:12" ht="14.25">
      <c r="A7" s="25">
        <v>3</v>
      </c>
      <c r="B7" s="90" t="s">
        <v>166</v>
      </c>
      <c r="C7" s="91">
        <v>8</v>
      </c>
      <c r="D7" s="74">
        <v>695</v>
      </c>
      <c r="E7" s="25">
        <v>3215.54</v>
      </c>
      <c r="F7" s="93"/>
      <c r="G7" s="25">
        <v>1006.5</v>
      </c>
      <c r="H7" s="25"/>
      <c r="I7" s="25">
        <v>1231.25</v>
      </c>
      <c r="J7" s="93"/>
      <c r="K7" s="25">
        <v>977.79</v>
      </c>
      <c r="L7" s="25"/>
    </row>
    <row r="8" spans="1:12" ht="14.25">
      <c r="A8" s="94">
        <v>4</v>
      </c>
      <c r="B8" s="95" t="s">
        <v>167</v>
      </c>
      <c r="C8" s="96">
        <v>12</v>
      </c>
      <c r="D8" s="97">
        <v>1020</v>
      </c>
      <c r="E8" s="94">
        <v>5899.37</v>
      </c>
      <c r="F8" s="94">
        <v>943</v>
      </c>
      <c r="G8" s="94">
        <v>2113.97</v>
      </c>
      <c r="H8" s="94">
        <v>269</v>
      </c>
      <c r="I8" s="94">
        <v>2113.95</v>
      </c>
      <c r="J8" s="94">
        <v>135</v>
      </c>
      <c r="K8" s="94">
        <v>1671.45</v>
      </c>
      <c r="L8" s="25">
        <v>539</v>
      </c>
    </row>
    <row r="9" spans="1:12" ht="14.25">
      <c r="A9" s="25">
        <v>5</v>
      </c>
      <c r="B9" s="90" t="s">
        <v>168</v>
      </c>
      <c r="C9" s="91">
        <v>5</v>
      </c>
      <c r="D9" s="74">
        <v>429</v>
      </c>
      <c r="E9" s="25">
        <v>3633.2</v>
      </c>
      <c r="F9" s="98">
        <v>2815</v>
      </c>
      <c r="G9" s="25">
        <v>1510</v>
      </c>
      <c r="H9" s="25">
        <v>1290</v>
      </c>
      <c r="I9" s="25">
        <v>613.2</v>
      </c>
      <c r="J9" s="92">
        <v>235</v>
      </c>
      <c r="K9" s="25">
        <v>1510</v>
      </c>
      <c r="L9" s="92">
        <v>1290</v>
      </c>
    </row>
    <row r="10" spans="1:12" ht="14.25">
      <c r="A10" s="25">
        <v>6</v>
      </c>
      <c r="B10" s="90" t="s">
        <v>169</v>
      </c>
      <c r="C10" s="91">
        <v>4</v>
      </c>
      <c r="D10" s="74">
        <v>345</v>
      </c>
      <c r="E10" s="35">
        <v>1784.95</v>
      </c>
      <c r="F10" s="35">
        <v>828.4</v>
      </c>
      <c r="G10" s="35">
        <v>627.95</v>
      </c>
      <c r="H10" s="35">
        <v>266.2</v>
      </c>
      <c r="I10" s="35">
        <v>507.05</v>
      </c>
      <c r="J10" s="35">
        <v>193</v>
      </c>
      <c r="K10" s="35">
        <v>649.95</v>
      </c>
      <c r="L10" s="35">
        <v>369.2</v>
      </c>
    </row>
    <row r="11" spans="1:12" ht="14.25">
      <c r="A11" s="25">
        <v>7</v>
      </c>
      <c r="B11" s="90" t="s">
        <v>170</v>
      </c>
      <c r="C11" s="91">
        <v>5</v>
      </c>
      <c r="D11" s="74">
        <v>220</v>
      </c>
      <c r="E11" s="99">
        <v>972.25</v>
      </c>
      <c r="F11" s="99"/>
      <c r="G11" s="99">
        <v>417.8</v>
      </c>
      <c r="H11" s="99"/>
      <c r="I11" s="99">
        <v>185.85</v>
      </c>
      <c r="J11" s="99"/>
      <c r="K11" s="99">
        <v>368.6</v>
      </c>
      <c r="L11" s="25"/>
    </row>
    <row r="12" spans="1:12" ht="14.25">
      <c r="A12" s="25">
        <v>8</v>
      </c>
      <c r="B12" s="90" t="s">
        <v>171</v>
      </c>
      <c r="C12" s="91">
        <v>9</v>
      </c>
      <c r="D12" s="74">
        <v>583</v>
      </c>
      <c r="E12" s="25">
        <v>1703.83</v>
      </c>
      <c r="F12" s="25"/>
      <c r="G12" s="25">
        <v>696.63</v>
      </c>
      <c r="H12" s="25"/>
      <c r="I12" s="25">
        <v>244.57</v>
      </c>
      <c r="J12" s="25"/>
      <c r="K12" s="25">
        <v>762.63</v>
      </c>
      <c r="L12" s="25"/>
    </row>
    <row r="13" spans="1:12" ht="14.25">
      <c r="A13" s="25">
        <v>9</v>
      </c>
      <c r="B13" s="90" t="s">
        <v>172</v>
      </c>
      <c r="C13" s="91">
        <v>6</v>
      </c>
      <c r="D13" s="100">
        <v>180</v>
      </c>
      <c r="E13" s="25">
        <v>869.4</v>
      </c>
      <c r="F13" s="25">
        <v>824</v>
      </c>
      <c r="G13" s="25">
        <v>370</v>
      </c>
      <c r="H13" s="25">
        <v>370</v>
      </c>
      <c r="I13" s="25">
        <v>115.4</v>
      </c>
      <c r="J13" s="25">
        <v>80</v>
      </c>
      <c r="K13" s="25">
        <v>384</v>
      </c>
      <c r="L13" s="25">
        <v>374</v>
      </c>
    </row>
    <row r="14" spans="1:12" ht="14.25">
      <c r="A14" s="25">
        <v>10</v>
      </c>
      <c r="B14" s="90" t="s">
        <v>173</v>
      </c>
      <c r="C14" s="91">
        <v>6</v>
      </c>
      <c r="D14" s="74">
        <v>243</v>
      </c>
      <c r="E14" s="35">
        <v>2174.12</v>
      </c>
      <c r="F14" s="25">
        <v>680</v>
      </c>
      <c r="G14" s="25">
        <v>855.44</v>
      </c>
      <c r="H14" s="25"/>
      <c r="I14" s="25">
        <v>463.24</v>
      </c>
      <c r="J14" s="25">
        <v>210</v>
      </c>
      <c r="K14" s="25">
        <v>855.44</v>
      </c>
      <c r="L14" s="25">
        <v>470</v>
      </c>
    </row>
    <row r="15" spans="1:12" ht="14.25">
      <c r="A15" s="25">
        <v>11</v>
      </c>
      <c r="B15" s="90" t="s">
        <v>174</v>
      </c>
      <c r="C15" s="91">
        <v>3</v>
      </c>
      <c r="D15" s="74">
        <v>193</v>
      </c>
      <c r="E15" s="101">
        <v>12.5</v>
      </c>
      <c r="F15" s="25"/>
      <c r="G15" s="25"/>
      <c r="H15" s="25"/>
      <c r="I15" s="25">
        <v>12.5</v>
      </c>
      <c r="J15" s="25"/>
      <c r="K15" s="25"/>
      <c r="L15" s="25"/>
    </row>
    <row r="16" spans="1:12" ht="14.25">
      <c r="A16" s="25">
        <v>12</v>
      </c>
      <c r="B16" s="90" t="s">
        <v>175</v>
      </c>
      <c r="C16" s="91">
        <v>1</v>
      </c>
      <c r="D16" s="74">
        <v>74</v>
      </c>
      <c r="E16" s="25">
        <v>22.9</v>
      </c>
      <c r="F16" s="25"/>
      <c r="G16" s="25"/>
      <c r="H16" s="25"/>
      <c r="I16" s="25">
        <v>22.9</v>
      </c>
      <c r="J16" s="25"/>
      <c r="K16" s="25"/>
      <c r="L16" s="25"/>
    </row>
    <row r="17" spans="1:12" ht="15.75">
      <c r="A17" s="187" t="s">
        <v>60</v>
      </c>
      <c r="B17" s="197"/>
      <c r="C17" s="48">
        <v>70</v>
      </c>
      <c r="D17" s="74">
        <f>SUM(D5:D16)</f>
        <v>4968</v>
      </c>
      <c r="E17" s="25">
        <f>SUM(E5:E16)</f>
        <v>25143.260000000006</v>
      </c>
      <c r="F17" s="25">
        <f>SUM(F8:F16)</f>
        <v>6090.4</v>
      </c>
      <c r="G17" s="25">
        <f>SUM(G5:G16)</f>
        <v>9480.49</v>
      </c>
      <c r="H17" s="25">
        <f>SUM(H8:H16)</f>
        <v>2195.2</v>
      </c>
      <c r="I17" s="25">
        <f>SUM(I5:I16)</f>
        <v>6453.209999999999</v>
      </c>
      <c r="J17" s="25">
        <f>SUM(J8:J16)</f>
        <v>853</v>
      </c>
      <c r="K17" s="25">
        <f>SUM(K5:K16)</f>
        <v>9209.56</v>
      </c>
      <c r="L17" s="25">
        <f>SUM(L8:L16)</f>
        <v>3042.2</v>
      </c>
    </row>
    <row r="18" spans="1:12" ht="14.25">
      <c r="A18" s="16" t="s">
        <v>61</v>
      </c>
      <c r="B18" s="26"/>
      <c r="C18" s="26"/>
      <c r="D18" s="26"/>
      <c r="E18" s="16" t="s">
        <v>62</v>
      </c>
      <c r="F18" s="27"/>
      <c r="G18" s="23"/>
      <c r="H18" s="23"/>
      <c r="I18" s="23"/>
      <c r="J18" s="23"/>
      <c r="K18" s="23"/>
      <c r="L18" s="23"/>
    </row>
  </sheetData>
  <sheetProtection/>
  <mergeCells count="8">
    <mergeCell ref="A17:B17"/>
    <mergeCell ref="A1:L1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workbookViewId="0" topLeftCell="A1">
      <selection activeCell="I33" sqref="I33"/>
    </sheetView>
  </sheetViews>
  <sheetFormatPr defaultColWidth="9.00390625" defaultRowHeight="14.25"/>
  <cols>
    <col min="7" max="7" width="11.625" style="0" customWidth="1"/>
    <col min="9" max="9" width="11.50390625" style="0" customWidth="1"/>
    <col min="11" max="11" width="12.00390625" style="0" customWidth="1"/>
  </cols>
  <sheetData>
    <row r="1" spans="1:12" ht="20.25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>
      <c r="A2" s="78" t="s">
        <v>176</v>
      </c>
      <c r="B2" s="78"/>
      <c r="C2" s="78"/>
      <c r="D2" s="78"/>
      <c r="E2" s="78"/>
      <c r="F2" s="78"/>
      <c r="G2" s="78"/>
      <c r="H2" s="78"/>
      <c r="I2" s="213" t="s">
        <v>54</v>
      </c>
      <c r="J2" s="213"/>
      <c r="K2" s="213"/>
      <c r="L2" s="214"/>
    </row>
    <row r="3" spans="1:12" ht="14.25" customHeight="1">
      <c r="A3" s="215" t="s">
        <v>55</v>
      </c>
      <c r="B3" s="216"/>
      <c r="C3" s="216"/>
      <c r="D3" s="216"/>
      <c r="E3" s="217" t="s">
        <v>44</v>
      </c>
      <c r="F3" s="217"/>
      <c r="G3" s="217" t="s">
        <v>15</v>
      </c>
      <c r="H3" s="217"/>
      <c r="I3" s="217" t="s">
        <v>45</v>
      </c>
      <c r="J3" s="217"/>
      <c r="K3" s="217" t="s">
        <v>46</v>
      </c>
      <c r="L3" s="217"/>
    </row>
    <row r="4" spans="1:12" ht="24">
      <c r="A4" s="80" t="s">
        <v>6</v>
      </c>
      <c r="B4" s="80" t="s">
        <v>56</v>
      </c>
      <c r="C4" s="80" t="s">
        <v>9</v>
      </c>
      <c r="D4" s="80" t="s">
        <v>10</v>
      </c>
      <c r="E4" s="80"/>
      <c r="F4" s="80" t="s">
        <v>49</v>
      </c>
      <c r="G4" s="80"/>
      <c r="H4" s="80" t="s">
        <v>49</v>
      </c>
      <c r="I4" s="80"/>
      <c r="J4" s="80" t="s">
        <v>49</v>
      </c>
      <c r="K4" s="80"/>
      <c r="L4" s="80" t="s">
        <v>49</v>
      </c>
    </row>
    <row r="5" spans="1:12" ht="14.25">
      <c r="A5" s="79">
        <v>1</v>
      </c>
      <c r="B5" s="79" t="s">
        <v>177</v>
      </c>
      <c r="C5" s="81">
        <v>15</v>
      </c>
      <c r="D5" s="82">
        <v>314</v>
      </c>
      <c r="E5" s="83">
        <f aca="true" t="shared" si="0" ref="E5:E15">G5+I5+K5</f>
        <v>5428.89</v>
      </c>
      <c r="F5" s="83"/>
      <c r="G5" s="83">
        <v>1761.2</v>
      </c>
      <c r="H5" s="83"/>
      <c r="I5" s="83">
        <v>1976.19</v>
      </c>
      <c r="J5" s="83"/>
      <c r="K5" s="83">
        <v>1691.5</v>
      </c>
      <c r="L5" s="83"/>
    </row>
    <row r="6" spans="1:12" ht="14.25">
      <c r="A6" s="84">
        <v>2</v>
      </c>
      <c r="B6" s="79" t="s">
        <v>178</v>
      </c>
      <c r="C6" s="79">
        <v>11</v>
      </c>
      <c r="D6" s="83">
        <v>221</v>
      </c>
      <c r="E6" s="83">
        <f t="shared" si="0"/>
        <v>4391.56</v>
      </c>
      <c r="F6" s="83"/>
      <c r="G6" s="83">
        <v>1326.5</v>
      </c>
      <c r="H6" s="83"/>
      <c r="I6" s="83">
        <v>1930.15</v>
      </c>
      <c r="J6" s="83"/>
      <c r="K6" s="83">
        <v>1134.91</v>
      </c>
      <c r="L6" s="83"/>
    </row>
    <row r="7" spans="1:12" ht="14.25">
      <c r="A7" s="84">
        <v>3</v>
      </c>
      <c r="B7" s="79" t="s">
        <v>179</v>
      </c>
      <c r="C7" s="79">
        <v>11</v>
      </c>
      <c r="D7" s="83">
        <v>244</v>
      </c>
      <c r="E7" s="83">
        <f t="shared" si="0"/>
        <v>4138.55</v>
      </c>
      <c r="F7" s="83"/>
      <c r="G7" s="83">
        <v>1301</v>
      </c>
      <c r="H7" s="83"/>
      <c r="I7" s="83">
        <v>1535.19</v>
      </c>
      <c r="J7" s="83"/>
      <c r="K7" s="83">
        <v>1302.36</v>
      </c>
      <c r="L7" s="83"/>
    </row>
    <row r="8" spans="1:12" ht="14.25">
      <c r="A8" s="84">
        <v>4</v>
      </c>
      <c r="B8" s="79" t="s">
        <v>180</v>
      </c>
      <c r="C8" s="79">
        <v>20</v>
      </c>
      <c r="D8" s="83">
        <v>293</v>
      </c>
      <c r="E8" s="83">
        <f t="shared" si="0"/>
        <v>7228.240000000001</v>
      </c>
      <c r="F8" s="83"/>
      <c r="G8" s="83">
        <v>2036</v>
      </c>
      <c r="H8" s="83"/>
      <c r="I8" s="83">
        <v>3146.36</v>
      </c>
      <c r="J8" s="83"/>
      <c r="K8" s="83">
        <v>2045.88</v>
      </c>
      <c r="L8" s="83"/>
    </row>
    <row r="9" spans="1:12" ht="14.25">
      <c r="A9" s="84">
        <v>5</v>
      </c>
      <c r="B9" s="79" t="s">
        <v>181</v>
      </c>
      <c r="C9" s="79">
        <v>15</v>
      </c>
      <c r="D9" s="83">
        <v>401</v>
      </c>
      <c r="E9" s="83">
        <f t="shared" si="0"/>
        <v>8170.98</v>
      </c>
      <c r="F9" s="83"/>
      <c r="G9" s="83">
        <v>2890.31</v>
      </c>
      <c r="H9" s="83"/>
      <c r="I9" s="83">
        <v>2472.94</v>
      </c>
      <c r="J9" s="83"/>
      <c r="K9" s="83">
        <v>2807.73</v>
      </c>
      <c r="L9" s="83"/>
    </row>
    <row r="10" spans="1:12" ht="14.25">
      <c r="A10" s="83">
        <v>6</v>
      </c>
      <c r="B10" s="79" t="s">
        <v>182</v>
      </c>
      <c r="C10" s="79">
        <v>6</v>
      </c>
      <c r="D10" s="83">
        <v>214</v>
      </c>
      <c r="E10" s="83">
        <f t="shared" si="0"/>
        <v>7092.74</v>
      </c>
      <c r="F10" s="83"/>
      <c r="G10" s="83">
        <v>2601.32</v>
      </c>
      <c r="H10" s="83"/>
      <c r="I10" s="83">
        <v>1716.43</v>
      </c>
      <c r="J10" s="83"/>
      <c r="K10" s="83">
        <v>2774.99</v>
      </c>
      <c r="L10" s="83"/>
    </row>
    <row r="11" spans="1:12" ht="14.25">
      <c r="A11" s="83">
        <v>7</v>
      </c>
      <c r="B11" s="79" t="s">
        <v>183</v>
      </c>
      <c r="C11" s="79">
        <v>12</v>
      </c>
      <c r="D11" s="83">
        <v>501</v>
      </c>
      <c r="E11" s="83">
        <f t="shared" si="0"/>
        <v>7131.82</v>
      </c>
      <c r="F11" s="83"/>
      <c r="G11" s="83">
        <v>2354</v>
      </c>
      <c r="H11" s="83"/>
      <c r="I11" s="83">
        <v>2185</v>
      </c>
      <c r="J11" s="83"/>
      <c r="K11" s="83">
        <v>2592.82</v>
      </c>
      <c r="L11" s="83"/>
    </row>
    <row r="12" spans="1:12" ht="14.25">
      <c r="A12" s="83">
        <v>8</v>
      </c>
      <c r="B12" s="79" t="s">
        <v>184</v>
      </c>
      <c r="C12" s="79">
        <v>5</v>
      </c>
      <c r="D12" s="83">
        <v>123</v>
      </c>
      <c r="E12" s="83">
        <f t="shared" si="0"/>
        <v>3385.01</v>
      </c>
      <c r="F12" s="83"/>
      <c r="G12" s="83">
        <v>1200.47</v>
      </c>
      <c r="H12" s="83"/>
      <c r="I12" s="83">
        <v>982.25</v>
      </c>
      <c r="J12" s="83"/>
      <c r="K12" s="83">
        <v>1202.29</v>
      </c>
      <c r="L12" s="83"/>
    </row>
    <row r="13" spans="1:12" ht="14.25">
      <c r="A13" s="83">
        <v>9</v>
      </c>
      <c r="B13" s="79" t="s">
        <v>185</v>
      </c>
      <c r="C13" s="79">
        <v>13</v>
      </c>
      <c r="D13" s="83">
        <v>335</v>
      </c>
      <c r="E13" s="83">
        <f t="shared" si="0"/>
        <v>5673.8</v>
      </c>
      <c r="F13" s="83"/>
      <c r="G13" s="83">
        <v>1899.19</v>
      </c>
      <c r="H13" s="83"/>
      <c r="I13" s="83">
        <v>1838.93</v>
      </c>
      <c r="J13" s="83"/>
      <c r="K13" s="83">
        <v>1935.68</v>
      </c>
      <c r="L13" s="83"/>
    </row>
    <row r="14" spans="1:12" ht="14.25">
      <c r="A14" s="83">
        <v>10</v>
      </c>
      <c r="B14" s="79" t="s">
        <v>186</v>
      </c>
      <c r="C14" s="79">
        <v>9</v>
      </c>
      <c r="D14" s="83">
        <v>277</v>
      </c>
      <c r="E14" s="83">
        <f t="shared" si="0"/>
        <v>2966.3</v>
      </c>
      <c r="F14" s="83"/>
      <c r="G14" s="83">
        <v>1030.13</v>
      </c>
      <c r="H14" s="85"/>
      <c r="I14" s="83">
        <v>906.04</v>
      </c>
      <c r="J14" s="83"/>
      <c r="K14" s="83">
        <v>1030.13</v>
      </c>
      <c r="L14" s="83"/>
    </row>
    <row r="15" spans="1:12" ht="14.25">
      <c r="A15" s="83">
        <v>11</v>
      </c>
      <c r="B15" s="79" t="s">
        <v>187</v>
      </c>
      <c r="C15" s="79">
        <v>12</v>
      </c>
      <c r="D15" s="83">
        <v>386</v>
      </c>
      <c r="E15" s="83">
        <f t="shared" si="0"/>
        <v>7314.28</v>
      </c>
      <c r="F15" s="83"/>
      <c r="G15" s="83">
        <v>2312.7</v>
      </c>
      <c r="H15" s="83"/>
      <c r="I15" s="83">
        <v>2549.58</v>
      </c>
      <c r="J15" s="83"/>
      <c r="K15" s="83">
        <v>2452</v>
      </c>
      <c r="L15" s="83"/>
    </row>
    <row r="16" spans="1:12" ht="14.25">
      <c r="A16" s="218" t="s">
        <v>60</v>
      </c>
      <c r="B16" s="219"/>
      <c r="C16" s="79">
        <f>SUM(C5:C15)</f>
        <v>129</v>
      </c>
      <c r="D16" s="79">
        <f aca="true" t="shared" si="1" ref="D16:K16">SUM(D5:D15)</f>
        <v>3309</v>
      </c>
      <c r="E16" s="79">
        <f t="shared" si="1"/>
        <v>62922.170000000006</v>
      </c>
      <c r="F16" s="79"/>
      <c r="G16" s="79">
        <f t="shared" si="1"/>
        <v>20712.82</v>
      </c>
      <c r="H16" s="79"/>
      <c r="I16" s="79">
        <f t="shared" si="1"/>
        <v>21239.060000000005</v>
      </c>
      <c r="J16" s="79"/>
      <c r="K16" s="79">
        <f t="shared" si="1"/>
        <v>20970.29</v>
      </c>
      <c r="L16" s="79"/>
    </row>
    <row r="17" spans="1:12" ht="14.25">
      <c r="A17" s="86" t="s">
        <v>61</v>
      </c>
      <c r="B17" s="87"/>
      <c r="C17" s="87"/>
      <c r="D17" s="87"/>
      <c r="E17" s="86" t="s">
        <v>188</v>
      </c>
      <c r="F17" s="88"/>
      <c r="G17" s="89"/>
      <c r="H17" s="89"/>
      <c r="I17" s="89"/>
      <c r="J17" s="89"/>
      <c r="K17" s="89"/>
      <c r="L17" s="89"/>
    </row>
  </sheetData>
  <sheetProtection/>
  <mergeCells count="7">
    <mergeCell ref="A16:B16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L22"/>
  <sheetViews>
    <sheetView workbookViewId="0" topLeftCell="A7">
      <selection activeCell="G9" sqref="G9"/>
    </sheetView>
  </sheetViews>
  <sheetFormatPr defaultColWidth="9.00390625" defaultRowHeight="14.25"/>
  <sheetData>
    <row r="1" spans="1:12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67" t="s">
        <v>189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220" t="s">
        <v>55</v>
      </c>
      <c r="B3" s="221"/>
      <c r="C3" s="221"/>
      <c r="D3" s="221"/>
      <c r="E3" s="222" t="s">
        <v>44</v>
      </c>
      <c r="F3" s="223"/>
      <c r="G3" s="222" t="s">
        <v>15</v>
      </c>
      <c r="H3" s="223"/>
      <c r="I3" s="222" t="s">
        <v>45</v>
      </c>
      <c r="J3" s="223"/>
      <c r="K3" s="222" t="s">
        <v>46</v>
      </c>
      <c r="L3" s="223"/>
    </row>
    <row r="4" spans="1:12" ht="33.75">
      <c r="A4" s="68" t="s">
        <v>6</v>
      </c>
      <c r="B4" s="68" t="s">
        <v>190</v>
      </c>
      <c r="C4" s="68" t="s">
        <v>9</v>
      </c>
      <c r="D4" s="68" t="s">
        <v>10</v>
      </c>
      <c r="E4" s="69"/>
      <c r="F4" s="68" t="s">
        <v>49</v>
      </c>
      <c r="G4" s="69"/>
      <c r="H4" s="68" t="s">
        <v>49</v>
      </c>
      <c r="I4" s="69"/>
      <c r="J4" s="68" t="s">
        <v>49</v>
      </c>
      <c r="K4" s="69"/>
      <c r="L4" s="68" t="s">
        <v>49</v>
      </c>
    </row>
    <row r="5" spans="1:12" ht="14.25" customHeight="1">
      <c r="A5" s="70">
        <v>1</v>
      </c>
      <c r="B5" s="71" t="s">
        <v>191</v>
      </c>
      <c r="C5" s="72">
        <v>5</v>
      </c>
      <c r="D5" s="72">
        <v>268</v>
      </c>
      <c r="E5" s="72">
        <v>1134.24</v>
      </c>
      <c r="F5" s="73"/>
      <c r="G5" s="72">
        <v>383.00000000000006</v>
      </c>
      <c r="H5" s="72"/>
      <c r="I5" s="72">
        <v>368.23999999999995</v>
      </c>
      <c r="J5" s="72"/>
      <c r="K5" s="72">
        <v>383.00000000000006</v>
      </c>
      <c r="L5" s="72"/>
    </row>
    <row r="6" spans="1:12" ht="14.25" customHeight="1">
      <c r="A6" s="25">
        <v>2</v>
      </c>
      <c r="B6" s="74" t="s">
        <v>192</v>
      </c>
      <c r="C6" s="72">
        <v>8</v>
      </c>
      <c r="D6" s="75">
        <v>476</v>
      </c>
      <c r="E6" s="72">
        <v>3191.8800000000006</v>
      </c>
      <c r="F6" s="72">
        <v>828.32</v>
      </c>
      <c r="G6" s="72">
        <v>1102</v>
      </c>
      <c r="H6" s="72">
        <v>333.39</v>
      </c>
      <c r="I6" s="72">
        <v>987.8800000000001</v>
      </c>
      <c r="J6" s="72">
        <v>161.54000000000002</v>
      </c>
      <c r="K6" s="72">
        <v>1102</v>
      </c>
      <c r="L6" s="72">
        <v>333.39</v>
      </c>
    </row>
    <row r="7" spans="1:12" ht="14.25" customHeight="1">
      <c r="A7" s="25">
        <v>3</v>
      </c>
      <c r="B7" s="74" t="s">
        <v>193</v>
      </c>
      <c r="C7" s="72">
        <v>7</v>
      </c>
      <c r="D7" s="72">
        <v>699</v>
      </c>
      <c r="E7" s="72">
        <v>4361.2699999999995</v>
      </c>
      <c r="F7" s="72">
        <v>90.07</v>
      </c>
      <c r="G7" s="72">
        <v>1444.95</v>
      </c>
      <c r="H7" s="72">
        <v>32.8</v>
      </c>
      <c r="I7" s="72">
        <v>1471.37</v>
      </c>
      <c r="J7" s="72">
        <v>24.47</v>
      </c>
      <c r="K7" s="72">
        <v>1444.95</v>
      </c>
      <c r="L7" s="72">
        <v>32.8</v>
      </c>
    </row>
    <row r="8" spans="1:12" ht="14.25" customHeight="1">
      <c r="A8" s="25">
        <v>4</v>
      </c>
      <c r="B8" s="74" t="s">
        <v>194</v>
      </c>
      <c r="C8" s="72">
        <v>7</v>
      </c>
      <c r="D8" s="72">
        <v>403</v>
      </c>
      <c r="E8" s="72">
        <v>3159.92</v>
      </c>
      <c r="F8" s="72">
        <v>271.7</v>
      </c>
      <c r="G8" s="72">
        <v>1051</v>
      </c>
      <c r="H8" s="72">
        <v>117.2</v>
      </c>
      <c r="I8" s="72">
        <v>1057.92</v>
      </c>
      <c r="J8" s="72">
        <v>37.3</v>
      </c>
      <c r="K8" s="72">
        <v>1051</v>
      </c>
      <c r="L8" s="72">
        <v>117.2</v>
      </c>
    </row>
    <row r="9" spans="1:12" ht="14.25" customHeight="1">
      <c r="A9" s="25">
        <v>5</v>
      </c>
      <c r="B9" s="74" t="s">
        <v>195</v>
      </c>
      <c r="C9" s="72">
        <v>15</v>
      </c>
      <c r="D9" s="72">
        <v>459</v>
      </c>
      <c r="E9" s="72">
        <v>2189.3999999999996</v>
      </c>
      <c r="F9" s="72">
        <v>841.29</v>
      </c>
      <c r="G9" s="72">
        <v>719</v>
      </c>
      <c r="H9" s="72">
        <v>342.38</v>
      </c>
      <c r="I9" s="72">
        <v>751.4</v>
      </c>
      <c r="J9" s="72">
        <v>156.53</v>
      </c>
      <c r="K9" s="72">
        <v>719</v>
      </c>
      <c r="L9" s="72">
        <v>342.38</v>
      </c>
    </row>
    <row r="10" spans="1:12" ht="14.25" customHeight="1">
      <c r="A10" s="25">
        <v>6</v>
      </c>
      <c r="B10" s="74" t="s">
        <v>196</v>
      </c>
      <c r="C10" s="72">
        <v>6</v>
      </c>
      <c r="D10" s="72">
        <v>374</v>
      </c>
      <c r="E10" s="72">
        <v>2767.6400000000003</v>
      </c>
      <c r="F10" s="72">
        <v>1623.17</v>
      </c>
      <c r="G10" s="72">
        <v>952</v>
      </c>
      <c r="H10" s="72">
        <v>610.1999999999999</v>
      </c>
      <c r="I10" s="72">
        <v>863.6400000000003</v>
      </c>
      <c r="J10" s="72">
        <v>402.77</v>
      </c>
      <c r="K10" s="72">
        <v>952</v>
      </c>
      <c r="L10" s="72">
        <v>610.1999999999999</v>
      </c>
    </row>
    <row r="11" spans="1:12" ht="14.25" customHeight="1">
      <c r="A11" s="25">
        <v>7</v>
      </c>
      <c r="B11" s="74" t="s">
        <v>197</v>
      </c>
      <c r="C11" s="72">
        <v>3</v>
      </c>
      <c r="D11" s="72">
        <v>235</v>
      </c>
      <c r="E11" s="72">
        <v>1402.46</v>
      </c>
      <c r="F11" s="72"/>
      <c r="G11" s="72">
        <v>475.98</v>
      </c>
      <c r="H11" s="72"/>
      <c r="I11" s="72">
        <v>450.5</v>
      </c>
      <c r="J11" s="72"/>
      <c r="K11" s="72">
        <v>475.98</v>
      </c>
      <c r="L11" s="72"/>
    </row>
    <row r="12" spans="1:12" ht="14.25" customHeight="1">
      <c r="A12" s="25">
        <v>8</v>
      </c>
      <c r="B12" s="74" t="s">
        <v>198</v>
      </c>
      <c r="C12" s="72">
        <v>24</v>
      </c>
      <c r="D12" s="72">
        <v>911</v>
      </c>
      <c r="E12" s="72">
        <v>4346.61</v>
      </c>
      <c r="F12" s="72">
        <v>597.02</v>
      </c>
      <c r="G12" s="72">
        <v>1247</v>
      </c>
      <c r="H12" s="72">
        <v>298.51</v>
      </c>
      <c r="I12" s="72">
        <v>1852.6099999999997</v>
      </c>
      <c r="J12" s="72"/>
      <c r="K12" s="72">
        <v>1247</v>
      </c>
      <c r="L12" s="72">
        <v>298.51</v>
      </c>
    </row>
    <row r="13" spans="1:12" ht="14.25" customHeight="1">
      <c r="A13" s="25">
        <v>9</v>
      </c>
      <c r="B13" s="74" t="s">
        <v>199</v>
      </c>
      <c r="C13" s="72">
        <v>4</v>
      </c>
      <c r="D13" s="72">
        <v>158</v>
      </c>
      <c r="E13" s="72">
        <v>552.8599999999999</v>
      </c>
      <c r="F13" s="72"/>
      <c r="G13" s="72">
        <v>182</v>
      </c>
      <c r="H13" s="72"/>
      <c r="I13" s="72">
        <v>188.86</v>
      </c>
      <c r="J13" s="72"/>
      <c r="K13" s="72">
        <v>182</v>
      </c>
      <c r="L13" s="72"/>
    </row>
    <row r="14" spans="1:12" ht="14.25" customHeight="1">
      <c r="A14" s="25">
        <v>10</v>
      </c>
      <c r="B14" s="74" t="s">
        <v>200</v>
      </c>
      <c r="C14" s="72">
        <v>10</v>
      </c>
      <c r="D14" s="72">
        <v>285</v>
      </c>
      <c r="E14" s="72">
        <v>1099</v>
      </c>
      <c r="F14" s="72">
        <v>88.66</v>
      </c>
      <c r="G14" s="72">
        <v>449.99999999999994</v>
      </c>
      <c r="H14" s="72">
        <v>41.3</v>
      </c>
      <c r="I14" s="72">
        <v>199</v>
      </c>
      <c r="J14" s="72">
        <v>6.06</v>
      </c>
      <c r="K14" s="72">
        <v>449.99999999999994</v>
      </c>
      <c r="L14" s="72">
        <v>41.3</v>
      </c>
    </row>
    <row r="15" spans="1:12" ht="14.25" customHeight="1">
      <c r="A15" s="25">
        <v>11</v>
      </c>
      <c r="B15" s="74" t="s">
        <v>201</v>
      </c>
      <c r="C15" s="72">
        <v>10</v>
      </c>
      <c r="D15" s="72">
        <v>570</v>
      </c>
      <c r="E15" s="72">
        <v>2958.979999999997</v>
      </c>
      <c r="F15" s="72"/>
      <c r="G15" s="72">
        <v>994.9999999999993</v>
      </c>
      <c r="H15" s="72"/>
      <c r="I15" s="72">
        <v>968.9799999999996</v>
      </c>
      <c r="J15" s="72"/>
      <c r="K15" s="72">
        <v>994.9999999999993</v>
      </c>
      <c r="L15" s="72"/>
    </row>
    <row r="16" spans="1:12" ht="14.25" customHeight="1">
      <c r="A16" s="25">
        <v>12</v>
      </c>
      <c r="B16" s="74" t="s">
        <v>202</v>
      </c>
      <c r="C16" s="72">
        <v>21</v>
      </c>
      <c r="D16" s="72">
        <v>512</v>
      </c>
      <c r="E16" s="72">
        <v>2653.0000000000014</v>
      </c>
      <c r="F16" s="72">
        <v>358.14</v>
      </c>
      <c r="G16" s="72">
        <v>885.9999999999999</v>
      </c>
      <c r="H16" s="72">
        <v>142.23</v>
      </c>
      <c r="I16" s="72">
        <v>880.9999999999994</v>
      </c>
      <c r="J16" s="72">
        <v>73.68</v>
      </c>
      <c r="K16" s="72">
        <v>885.9999999999999</v>
      </c>
      <c r="L16" s="72">
        <v>142.23</v>
      </c>
    </row>
    <row r="17" spans="1:12" ht="14.25" customHeight="1">
      <c r="A17" s="25">
        <v>13</v>
      </c>
      <c r="B17" s="74" t="s">
        <v>203</v>
      </c>
      <c r="C17" s="72">
        <v>11</v>
      </c>
      <c r="D17" s="72">
        <v>597</v>
      </c>
      <c r="E17" s="72">
        <v>3764.81</v>
      </c>
      <c r="F17" s="72">
        <v>1272.49</v>
      </c>
      <c r="G17" s="72">
        <v>1281</v>
      </c>
      <c r="H17" s="72">
        <v>592.58</v>
      </c>
      <c r="I17" s="72">
        <v>1202.81</v>
      </c>
      <c r="J17" s="72">
        <v>87.33</v>
      </c>
      <c r="K17" s="72">
        <v>1280.9999999999998</v>
      </c>
      <c r="L17" s="72">
        <v>592.58</v>
      </c>
    </row>
    <row r="18" spans="1:12" ht="14.25" customHeight="1">
      <c r="A18" s="25">
        <v>14</v>
      </c>
      <c r="B18" s="74" t="s">
        <v>204</v>
      </c>
      <c r="C18" s="72">
        <v>17</v>
      </c>
      <c r="D18" s="72">
        <v>848</v>
      </c>
      <c r="E18" s="72">
        <v>5781.999999999999</v>
      </c>
      <c r="F18" s="72">
        <v>853.54</v>
      </c>
      <c r="G18" s="72">
        <v>1899.9999999999998</v>
      </c>
      <c r="H18" s="72">
        <v>426.77000000000004</v>
      </c>
      <c r="I18" s="72">
        <v>1982</v>
      </c>
      <c r="J18" s="72"/>
      <c r="K18" s="72">
        <v>1899.9999999999998</v>
      </c>
      <c r="L18" s="72">
        <v>426.77000000000004</v>
      </c>
    </row>
    <row r="19" spans="1:12" ht="14.25" customHeight="1">
      <c r="A19" s="25">
        <v>15</v>
      </c>
      <c r="B19" s="74" t="s">
        <v>205</v>
      </c>
      <c r="C19" s="72">
        <v>9</v>
      </c>
      <c r="D19" s="72">
        <v>568</v>
      </c>
      <c r="E19" s="72">
        <v>3906.85</v>
      </c>
      <c r="F19" s="72">
        <v>864.82</v>
      </c>
      <c r="G19" s="72">
        <v>1298</v>
      </c>
      <c r="H19" s="72">
        <v>432.41</v>
      </c>
      <c r="I19" s="72">
        <v>1310.85</v>
      </c>
      <c r="J19" s="72"/>
      <c r="K19" s="72">
        <v>1298</v>
      </c>
      <c r="L19" s="72">
        <v>432.41</v>
      </c>
    </row>
    <row r="20" spans="1:12" ht="14.25" customHeight="1">
      <c r="A20" s="25">
        <v>16</v>
      </c>
      <c r="B20" s="74" t="s">
        <v>206</v>
      </c>
      <c r="C20" s="72">
        <v>12</v>
      </c>
      <c r="D20" s="72">
        <v>484</v>
      </c>
      <c r="E20" s="72">
        <v>3214.81</v>
      </c>
      <c r="F20" s="72">
        <v>184</v>
      </c>
      <c r="G20" s="72">
        <v>1123</v>
      </c>
      <c r="H20" s="72">
        <v>92</v>
      </c>
      <c r="I20" s="72">
        <v>968.81</v>
      </c>
      <c r="J20" s="72"/>
      <c r="K20" s="72">
        <v>1123</v>
      </c>
      <c r="L20" s="72">
        <v>92</v>
      </c>
    </row>
    <row r="21" spans="1:12" ht="14.25">
      <c r="A21" s="187" t="s">
        <v>60</v>
      </c>
      <c r="B21" s="197"/>
      <c r="C21" s="72">
        <v>169</v>
      </c>
      <c r="D21" s="72">
        <f>SUM(D5:D20)</f>
        <v>7847</v>
      </c>
      <c r="E21" s="72">
        <f>SUM(E5:E20)</f>
        <v>46485.72999999999</v>
      </c>
      <c r="F21" s="72">
        <f>SUM(F6:F20)</f>
        <v>7873.219999999999</v>
      </c>
      <c r="G21" s="72">
        <v>15489.93</v>
      </c>
      <c r="H21" s="72">
        <f>SUM(H5:H20)</f>
        <v>3461.7699999999995</v>
      </c>
      <c r="I21" s="72">
        <f>SUM(I5:I20)</f>
        <v>15505.869999999997</v>
      </c>
      <c r="J21" s="72">
        <f>SUM(J6:J20)</f>
        <v>949.68</v>
      </c>
      <c r="K21" s="72">
        <v>15489.93</v>
      </c>
      <c r="L21" s="72">
        <f>SUM(L5:L20)</f>
        <v>3461.7699999999995</v>
      </c>
    </row>
    <row r="22" spans="1:12" ht="14.25">
      <c r="A22" s="224" t="s">
        <v>207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</row>
  </sheetData>
  <sheetProtection/>
  <mergeCells count="8">
    <mergeCell ref="A21:B21"/>
    <mergeCell ref="A22:L22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workbookViewId="0" topLeftCell="A1">
      <selection activeCell="D23" sqref="D23"/>
    </sheetView>
  </sheetViews>
  <sheetFormatPr defaultColWidth="9.00390625" defaultRowHeight="14.25"/>
  <sheetData>
    <row r="1" spans="1:12" ht="20.25">
      <c r="A1" s="226" t="s">
        <v>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5">
      <c r="A2" s="9" t="s">
        <v>208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9" t="s">
        <v>44</v>
      </c>
      <c r="F3" s="200"/>
      <c r="G3" s="199" t="s">
        <v>15</v>
      </c>
      <c r="H3" s="200"/>
      <c r="I3" s="199" t="s">
        <v>45</v>
      </c>
      <c r="J3" s="200"/>
      <c r="K3" s="199" t="s">
        <v>46</v>
      </c>
      <c r="L3" s="200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1"/>
      <c r="F4" s="10" t="s">
        <v>49</v>
      </c>
      <c r="G4" s="11"/>
      <c r="H4" s="10" t="s">
        <v>49</v>
      </c>
      <c r="I4" s="11"/>
      <c r="J4" s="10" t="s">
        <v>49</v>
      </c>
      <c r="K4" s="11"/>
      <c r="L4" s="10" t="s">
        <v>49</v>
      </c>
    </row>
    <row r="5" spans="1:12" ht="16.5">
      <c r="A5" s="62">
        <v>1</v>
      </c>
      <c r="B5" s="63" t="s">
        <v>209</v>
      </c>
      <c r="C5" s="62">
        <v>29</v>
      </c>
      <c r="D5" s="62">
        <v>365</v>
      </c>
      <c r="E5" s="62">
        <v>3959.47</v>
      </c>
      <c r="F5" s="62"/>
      <c r="G5" s="64">
        <v>1326</v>
      </c>
      <c r="H5" s="64"/>
      <c r="I5" s="64">
        <v>1307.47</v>
      </c>
      <c r="J5" s="64"/>
      <c r="K5" s="64">
        <v>1326</v>
      </c>
      <c r="L5" s="25"/>
    </row>
    <row r="6" spans="1:12" ht="16.5">
      <c r="A6" s="64">
        <v>2</v>
      </c>
      <c r="B6" s="65" t="s">
        <v>210</v>
      </c>
      <c r="C6" s="64">
        <v>6</v>
      </c>
      <c r="D6" s="64">
        <v>217</v>
      </c>
      <c r="E6" s="64">
        <v>896.75</v>
      </c>
      <c r="F6" s="64"/>
      <c r="G6" s="64">
        <v>289.59</v>
      </c>
      <c r="H6" s="64"/>
      <c r="I6" s="64">
        <v>317.57</v>
      </c>
      <c r="J6" s="64"/>
      <c r="K6" s="64">
        <v>289.59</v>
      </c>
      <c r="L6" s="66"/>
    </row>
    <row r="7" spans="1:12" ht="16.5">
      <c r="A7" s="62">
        <v>3</v>
      </c>
      <c r="B7" s="63" t="s">
        <v>211</v>
      </c>
      <c r="C7" s="62">
        <v>13</v>
      </c>
      <c r="D7" s="62">
        <v>344</v>
      </c>
      <c r="E7" s="62">
        <v>2524.83</v>
      </c>
      <c r="F7" s="62"/>
      <c r="G7" s="64">
        <v>823.97</v>
      </c>
      <c r="H7" s="64"/>
      <c r="I7" s="64">
        <v>876.89</v>
      </c>
      <c r="J7" s="64"/>
      <c r="K7" s="64">
        <v>823.97</v>
      </c>
      <c r="L7" s="25"/>
    </row>
    <row r="8" spans="1:12" ht="16.5">
      <c r="A8" s="62">
        <v>4</v>
      </c>
      <c r="B8" s="63" t="s">
        <v>212</v>
      </c>
      <c r="C8" s="62">
        <v>17</v>
      </c>
      <c r="D8" s="62">
        <v>261</v>
      </c>
      <c r="E8" s="62">
        <v>5190.04</v>
      </c>
      <c r="F8" s="62"/>
      <c r="G8" s="64">
        <v>1677</v>
      </c>
      <c r="H8" s="64"/>
      <c r="I8" s="64">
        <v>1836.04</v>
      </c>
      <c r="J8" s="64"/>
      <c r="K8" s="64">
        <v>1677</v>
      </c>
      <c r="L8" s="25"/>
    </row>
    <row r="9" spans="1:12" ht="16.5">
      <c r="A9" s="62">
        <v>5</v>
      </c>
      <c r="B9" s="63" t="s">
        <v>213</v>
      </c>
      <c r="C9" s="62">
        <v>20</v>
      </c>
      <c r="D9" s="62">
        <v>320</v>
      </c>
      <c r="E9" s="62">
        <v>2488.84</v>
      </c>
      <c r="F9" s="62"/>
      <c r="G9" s="64">
        <v>806</v>
      </c>
      <c r="H9" s="64"/>
      <c r="I9" s="64">
        <v>876.84</v>
      </c>
      <c r="J9" s="64"/>
      <c r="K9" s="64">
        <v>806</v>
      </c>
      <c r="L9" s="25"/>
    </row>
    <row r="10" spans="1:12" ht="16.5">
      <c r="A10" s="62">
        <v>6</v>
      </c>
      <c r="B10" s="63" t="s">
        <v>214</v>
      </c>
      <c r="C10" s="62">
        <v>21</v>
      </c>
      <c r="D10" s="62">
        <v>434</v>
      </c>
      <c r="E10" s="62">
        <v>2404.8899999999994</v>
      </c>
      <c r="F10" s="62"/>
      <c r="G10" s="64">
        <v>782.8599999999999</v>
      </c>
      <c r="H10" s="64"/>
      <c r="I10" s="64">
        <v>839.17</v>
      </c>
      <c r="J10" s="64"/>
      <c r="K10" s="64">
        <v>782.8599999999999</v>
      </c>
      <c r="L10" s="25"/>
    </row>
    <row r="11" spans="1:12" ht="16.5">
      <c r="A11" s="62">
        <v>7</v>
      </c>
      <c r="B11" s="63" t="s">
        <v>215</v>
      </c>
      <c r="C11" s="62">
        <v>2</v>
      </c>
      <c r="D11" s="62">
        <v>59</v>
      </c>
      <c r="E11" s="62">
        <f>G11+I11+K11</f>
        <v>114.7</v>
      </c>
      <c r="F11" s="62"/>
      <c r="G11" s="62"/>
      <c r="H11" s="62"/>
      <c r="I11" s="62">
        <v>114.7</v>
      </c>
      <c r="J11" s="62"/>
      <c r="K11" s="62"/>
      <c r="L11" s="25"/>
    </row>
    <row r="12" spans="1:12" ht="16.5">
      <c r="A12" s="62">
        <v>8</v>
      </c>
      <c r="B12" s="63" t="s">
        <v>159</v>
      </c>
      <c r="C12" s="62"/>
      <c r="D12" s="62">
        <v>6</v>
      </c>
      <c r="E12" s="62">
        <f>G12+I12+K12</f>
        <v>40.8</v>
      </c>
      <c r="F12" s="62"/>
      <c r="G12" s="62"/>
      <c r="H12" s="62"/>
      <c r="I12" s="62">
        <v>40.8</v>
      </c>
      <c r="J12" s="62"/>
      <c r="K12" s="62"/>
      <c r="L12" s="25"/>
    </row>
    <row r="13" spans="1:12" ht="16.5">
      <c r="A13" s="62">
        <v>9</v>
      </c>
      <c r="B13" s="63" t="s">
        <v>216</v>
      </c>
      <c r="C13" s="62"/>
      <c r="D13" s="62">
        <v>2</v>
      </c>
      <c r="E13" s="62">
        <f>G13+I13+K13</f>
        <v>26.2</v>
      </c>
      <c r="F13" s="62"/>
      <c r="G13" s="62"/>
      <c r="H13" s="62"/>
      <c r="I13" s="62">
        <v>26.2</v>
      </c>
      <c r="J13" s="62"/>
      <c r="K13" s="62"/>
      <c r="L13" s="25"/>
    </row>
    <row r="14" spans="1:12" ht="16.5">
      <c r="A14" s="227" t="s">
        <v>217</v>
      </c>
      <c r="B14" s="228"/>
      <c r="C14" s="62">
        <f>SUM(C5:C13)</f>
        <v>108</v>
      </c>
      <c r="D14" s="62">
        <f>SUM(D5:D13)</f>
        <v>2008</v>
      </c>
      <c r="E14" s="62">
        <f>SUM(E5:E13)</f>
        <v>17646.52</v>
      </c>
      <c r="F14" s="62"/>
      <c r="G14" s="62">
        <f>SUM(G5:G13)</f>
        <v>5705.419999999999</v>
      </c>
      <c r="H14" s="62">
        <f>SUM(H5:H13)</f>
        <v>0</v>
      </c>
      <c r="I14" s="62">
        <f>SUM(I5:I13)</f>
        <v>6235.679999999999</v>
      </c>
      <c r="J14" s="62">
        <f>SUM(J5:J13)</f>
        <v>0</v>
      </c>
      <c r="K14" s="62">
        <f>SUM(K5:K13)</f>
        <v>5705.419999999999</v>
      </c>
      <c r="L14" s="13"/>
    </row>
    <row r="15" spans="1:12" ht="14.25">
      <c r="A15" s="16" t="s">
        <v>61</v>
      </c>
      <c r="B15" s="26"/>
      <c r="C15" s="26"/>
      <c r="D15" s="26"/>
      <c r="E15" s="16" t="s">
        <v>101</v>
      </c>
      <c r="F15" s="27"/>
      <c r="G15" s="23"/>
      <c r="H15" s="23"/>
      <c r="I15" s="23"/>
      <c r="J15" s="23"/>
      <c r="K15" s="23"/>
      <c r="L15" s="23"/>
    </row>
  </sheetData>
  <sheetProtection/>
  <mergeCells count="8">
    <mergeCell ref="A14:B14"/>
    <mergeCell ref="A1:L1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workbookViewId="0" topLeftCell="A1">
      <selection activeCell="J32" sqref="J32"/>
    </sheetView>
  </sheetViews>
  <sheetFormatPr defaultColWidth="9.00390625" defaultRowHeight="14.25"/>
  <sheetData>
    <row r="1" spans="1:12" ht="14.25">
      <c r="A1" s="54" t="s">
        <v>218</v>
      </c>
      <c r="B1" s="54"/>
      <c r="C1" s="54"/>
      <c r="D1" s="54"/>
      <c r="E1" s="54"/>
      <c r="F1" s="54"/>
      <c r="G1" s="54"/>
      <c r="H1" s="54"/>
      <c r="I1" s="54" t="s">
        <v>54</v>
      </c>
      <c r="J1" s="54"/>
      <c r="K1" s="54"/>
      <c r="L1" s="54"/>
    </row>
    <row r="2" spans="1:12" ht="15.75">
      <c r="A2" s="55" t="s">
        <v>55</v>
      </c>
      <c r="B2" s="56"/>
      <c r="C2" s="56"/>
      <c r="D2" s="56"/>
      <c r="E2" s="56" t="s">
        <v>44</v>
      </c>
      <c r="F2" s="56"/>
      <c r="G2" s="57" t="s">
        <v>15</v>
      </c>
      <c r="H2" s="58"/>
      <c r="I2" s="57" t="s">
        <v>45</v>
      </c>
      <c r="J2" s="57"/>
      <c r="K2" s="57" t="s">
        <v>46</v>
      </c>
      <c r="L2" s="57"/>
    </row>
    <row r="3" spans="1:12" ht="14.25" customHeight="1">
      <c r="A3" s="59" t="s">
        <v>6</v>
      </c>
      <c r="B3" s="59" t="s">
        <v>219</v>
      </c>
      <c r="C3" s="59" t="s">
        <v>9</v>
      </c>
      <c r="D3" s="59" t="s">
        <v>10</v>
      </c>
      <c r="E3" s="60" t="s">
        <v>220</v>
      </c>
      <c r="F3" s="60" t="s">
        <v>49</v>
      </c>
      <c r="G3" s="60"/>
      <c r="H3" s="60" t="s">
        <v>49</v>
      </c>
      <c r="I3" s="60"/>
      <c r="J3" s="60" t="s">
        <v>49</v>
      </c>
      <c r="K3" s="60"/>
      <c r="L3" s="60" t="s">
        <v>49</v>
      </c>
    </row>
    <row r="4" spans="1:12" ht="14.25">
      <c r="A4" s="60">
        <v>1</v>
      </c>
      <c r="B4" s="61" t="s">
        <v>221</v>
      </c>
      <c r="C4" s="61">
        <v>15</v>
      </c>
      <c r="D4" s="61">
        <v>644</v>
      </c>
      <c r="E4" s="61">
        <f>G4+I4+K4</f>
        <v>4310.89</v>
      </c>
      <c r="F4" s="61">
        <v>0</v>
      </c>
      <c r="G4" s="61">
        <v>1487</v>
      </c>
      <c r="H4" s="61"/>
      <c r="I4" s="61">
        <v>1168.21</v>
      </c>
      <c r="J4" s="61"/>
      <c r="K4" s="61">
        <v>1655.68</v>
      </c>
      <c r="L4" s="61"/>
    </row>
    <row r="5" spans="1:12" ht="15.75">
      <c r="A5" s="48">
        <v>2</v>
      </c>
      <c r="B5" s="49" t="s">
        <v>222</v>
      </c>
      <c r="C5" s="48">
        <v>21</v>
      </c>
      <c r="D5" s="48">
        <v>737</v>
      </c>
      <c r="E5" s="61">
        <f aca="true" t="shared" si="0" ref="E5:E14">G5+I5+K5</f>
        <v>6233.389999999999</v>
      </c>
      <c r="F5" s="22">
        <v>232.56</v>
      </c>
      <c r="G5" s="48">
        <v>2117</v>
      </c>
      <c r="H5" s="48"/>
      <c r="I5" s="48">
        <v>1541.41</v>
      </c>
      <c r="J5" s="48">
        <v>146.26</v>
      </c>
      <c r="K5" s="48">
        <v>2574.98</v>
      </c>
      <c r="L5" s="48">
        <v>86.3</v>
      </c>
    </row>
    <row r="6" spans="1:12" ht="15.75">
      <c r="A6" s="48">
        <v>3</v>
      </c>
      <c r="B6" s="49" t="s">
        <v>223</v>
      </c>
      <c r="C6" s="48">
        <v>29</v>
      </c>
      <c r="D6" s="48">
        <v>851</v>
      </c>
      <c r="E6" s="61">
        <f t="shared" si="0"/>
        <v>7938.900000000001</v>
      </c>
      <c r="F6" s="48">
        <v>0</v>
      </c>
      <c r="G6" s="48">
        <v>2757.46</v>
      </c>
      <c r="H6" s="48"/>
      <c r="I6" s="48">
        <v>2416.9</v>
      </c>
      <c r="J6" s="48"/>
      <c r="K6" s="48">
        <v>2764.54</v>
      </c>
      <c r="L6" s="48"/>
    </row>
    <row r="7" spans="1:12" ht="15.75">
      <c r="A7" s="48">
        <v>4</v>
      </c>
      <c r="B7" s="49" t="s">
        <v>224</v>
      </c>
      <c r="C7" s="48">
        <v>25</v>
      </c>
      <c r="D7" s="48">
        <v>697</v>
      </c>
      <c r="E7" s="61">
        <f t="shared" si="0"/>
        <v>4938.26</v>
      </c>
      <c r="F7" s="48">
        <v>0</v>
      </c>
      <c r="G7" s="48">
        <v>1354.94</v>
      </c>
      <c r="H7" s="48"/>
      <c r="I7" s="48">
        <v>1393.33</v>
      </c>
      <c r="J7" s="48"/>
      <c r="K7" s="48">
        <v>2189.99</v>
      </c>
      <c r="L7" s="48"/>
    </row>
    <row r="8" spans="1:12" ht="15.75">
      <c r="A8" s="48">
        <v>5</v>
      </c>
      <c r="B8" s="49" t="s">
        <v>225</v>
      </c>
      <c r="C8" s="48">
        <v>13</v>
      </c>
      <c r="D8" s="48">
        <v>513</v>
      </c>
      <c r="E8" s="61">
        <f t="shared" si="0"/>
        <v>3405.45</v>
      </c>
      <c r="F8" s="48">
        <v>0</v>
      </c>
      <c r="G8" s="48">
        <v>689.05</v>
      </c>
      <c r="H8" s="48"/>
      <c r="I8" s="48">
        <v>1696.43</v>
      </c>
      <c r="J8" s="48"/>
      <c r="K8" s="48">
        <v>1019.97</v>
      </c>
      <c r="L8" s="48"/>
    </row>
    <row r="9" spans="1:12" ht="15.75">
      <c r="A9" s="48">
        <v>6</v>
      </c>
      <c r="B9" s="49" t="s">
        <v>226</v>
      </c>
      <c r="C9" s="48">
        <v>14</v>
      </c>
      <c r="D9" s="48">
        <v>486</v>
      </c>
      <c r="E9" s="61">
        <f t="shared" si="0"/>
        <v>4976.1</v>
      </c>
      <c r="F9" s="48">
        <v>0</v>
      </c>
      <c r="G9" s="48">
        <v>1639</v>
      </c>
      <c r="H9" s="48"/>
      <c r="I9" s="48">
        <v>1425.48</v>
      </c>
      <c r="J9" s="48"/>
      <c r="K9" s="48">
        <v>1911.62</v>
      </c>
      <c r="L9" s="48"/>
    </row>
    <row r="10" spans="1:12" ht="15.75">
      <c r="A10" s="48">
        <v>7</v>
      </c>
      <c r="B10" s="49" t="s">
        <v>227</v>
      </c>
      <c r="C10" s="48">
        <v>8</v>
      </c>
      <c r="D10" s="48">
        <v>395</v>
      </c>
      <c r="E10" s="61">
        <f t="shared" si="0"/>
        <v>3788.42</v>
      </c>
      <c r="F10" s="48">
        <v>0</v>
      </c>
      <c r="G10" s="48">
        <v>1411.7</v>
      </c>
      <c r="H10" s="48"/>
      <c r="I10" s="48">
        <v>1041.04</v>
      </c>
      <c r="J10" s="48"/>
      <c r="K10" s="48">
        <v>1335.68</v>
      </c>
      <c r="L10" s="48"/>
    </row>
    <row r="11" spans="1:12" ht="15.75">
      <c r="A11" s="48">
        <v>8</v>
      </c>
      <c r="B11" s="49" t="s">
        <v>228</v>
      </c>
      <c r="C11" s="48">
        <v>14</v>
      </c>
      <c r="D11" s="48">
        <v>429</v>
      </c>
      <c r="E11" s="61">
        <f t="shared" si="0"/>
        <v>3518.26</v>
      </c>
      <c r="F11" s="48">
        <v>1172</v>
      </c>
      <c r="G11" s="48">
        <v>972</v>
      </c>
      <c r="H11" s="48">
        <v>640</v>
      </c>
      <c r="I11" s="48">
        <v>1373.46</v>
      </c>
      <c r="J11" s="48"/>
      <c r="K11" s="48">
        <v>1172.8</v>
      </c>
      <c r="L11" s="48">
        <v>532</v>
      </c>
    </row>
    <row r="12" spans="1:12" ht="15.75">
      <c r="A12" s="48">
        <v>9</v>
      </c>
      <c r="B12" s="49" t="s">
        <v>229</v>
      </c>
      <c r="C12" s="48">
        <v>20</v>
      </c>
      <c r="D12" s="48">
        <v>597</v>
      </c>
      <c r="E12" s="61">
        <f t="shared" si="0"/>
        <v>5707.37</v>
      </c>
      <c r="F12" s="48">
        <v>52</v>
      </c>
      <c r="G12" s="48">
        <v>1921</v>
      </c>
      <c r="H12" s="48"/>
      <c r="I12" s="48">
        <v>2146.17</v>
      </c>
      <c r="J12" s="48">
        <v>52</v>
      </c>
      <c r="K12" s="48">
        <v>1640.2</v>
      </c>
      <c r="L12" s="48"/>
    </row>
    <row r="13" spans="1:12" ht="15.75">
      <c r="A13" s="48">
        <v>10</v>
      </c>
      <c r="B13" s="49" t="s">
        <v>159</v>
      </c>
      <c r="C13" s="48">
        <v>1</v>
      </c>
      <c r="D13" s="48">
        <v>53</v>
      </c>
      <c r="E13" s="61">
        <f t="shared" si="0"/>
        <v>511.09000000000003</v>
      </c>
      <c r="F13" s="48">
        <v>0</v>
      </c>
      <c r="G13" s="48">
        <v>172</v>
      </c>
      <c r="H13" s="48"/>
      <c r="I13" s="48">
        <v>211.09</v>
      </c>
      <c r="J13" s="48"/>
      <c r="K13" s="48">
        <v>128</v>
      </c>
      <c r="L13" s="48"/>
    </row>
    <row r="14" spans="1:12" ht="15.75">
      <c r="A14" s="48">
        <v>11</v>
      </c>
      <c r="B14" s="49" t="s">
        <v>216</v>
      </c>
      <c r="C14" s="48">
        <v>0</v>
      </c>
      <c r="D14" s="48">
        <v>1</v>
      </c>
      <c r="E14" s="61">
        <f t="shared" si="0"/>
        <v>35</v>
      </c>
      <c r="F14" s="48">
        <v>0</v>
      </c>
      <c r="G14" s="48"/>
      <c r="H14" s="48"/>
      <c r="I14" s="48">
        <v>35</v>
      </c>
      <c r="J14" s="48"/>
      <c r="K14" s="48"/>
      <c r="L14" s="48"/>
    </row>
    <row r="15" spans="1:12" ht="15.75">
      <c r="A15" s="49" t="s">
        <v>161</v>
      </c>
      <c r="B15" s="49"/>
      <c r="C15" s="48">
        <v>160</v>
      </c>
      <c r="D15" s="48">
        <v>5403</v>
      </c>
      <c r="E15" s="48">
        <f>SUM(E4:E14)</f>
        <v>45363.130000000005</v>
      </c>
      <c r="F15" s="48">
        <v>1456.56</v>
      </c>
      <c r="G15" s="48">
        <v>14521.15</v>
      </c>
      <c r="H15" s="48">
        <v>640</v>
      </c>
      <c r="I15" s="48">
        <v>14448.52</v>
      </c>
      <c r="J15" s="48">
        <v>198.26</v>
      </c>
      <c r="K15" s="48">
        <v>16393.46</v>
      </c>
      <c r="L15" s="48">
        <v>618.3</v>
      </c>
    </row>
    <row r="16" spans="1:12" ht="14.25">
      <c r="A16" s="16" t="s">
        <v>61</v>
      </c>
      <c r="B16" s="26"/>
      <c r="C16" s="26"/>
      <c r="D16" s="26"/>
      <c r="E16" s="16" t="s">
        <v>62</v>
      </c>
      <c r="F16" s="27"/>
      <c r="G16" s="23"/>
      <c r="H16" s="23"/>
      <c r="I16" s="23"/>
      <c r="J16" s="23"/>
      <c r="K16" s="23"/>
      <c r="L16" s="2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L13"/>
  <sheetViews>
    <sheetView workbookViewId="0" topLeftCell="A1">
      <selection activeCell="K6" sqref="K6"/>
    </sheetView>
  </sheetViews>
  <sheetFormatPr defaultColWidth="9.00390625" defaultRowHeight="14.25"/>
  <sheetData>
    <row r="1" spans="1:12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230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>
      <c r="A3" s="194" t="s">
        <v>55</v>
      </c>
      <c r="B3" s="195"/>
      <c r="C3" s="195"/>
      <c r="D3" s="195"/>
      <c r="E3" s="196" t="s">
        <v>44</v>
      </c>
      <c r="F3" s="196"/>
      <c r="G3" s="196" t="s">
        <v>15</v>
      </c>
      <c r="H3" s="196"/>
      <c r="I3" s="196" t="s">
        <v>231</v>
      </c>
      <c r="J3" s="196"/>
      <c r="K3" s="196" t="s">
        <v>232</v>
      </c>
      <c r="L3" s="196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</row>
    <row r="5" spans="1:12" ht="15" customHeight="1">
      <c r="A5" s="48">
        <v>1</v>
      </c>
      <c r="B5" s="49" t="s">
        <v>233</v>
      </c>
      <c r="C5" s="48">
        <v>11</v>
      </c>
      <c r="D5" s="48">
        <v>321</v>
      </c>
      <c r="E5" s="48">
        <f aca="true" t="shared" si="0" ref="E5:E10">G5+I5+K5</f>
        <v>3588.94</v>
      </c>
      <c r="F5" s="48"/>
      <c r="G5" s="50">
        <v>1086</v>
      </c>
      <c r="H5" s="51"/>
      <c r="I5" s="51">
        <v>1416.94</v>
      </c>
      <c r="J5" s="51"/>
      <c r="K5" s="50">
        <v>1086</v>
      </c>
      <c r="L5" s="53"/>
    </row>
    <row r="6" spans="1:12" ht="15" customHeight="1">
      <c r="A6" s="48">
        <v>2</v>
      </c>
      <c r="B6" s="49" t="s">
        <v>234</v>
      </c>
      <c r="C6" s="48">
        <v>6</v>
      </c>
      <c r="D6" s="48">
        <v>217</v>
      </c>
      <c r="E6" s="48">
        <f t="shared" si="0"/>
        <v>2056.46</v>
      </c>
      <c r="F6" s="48"/>
      <c r="G6" s="52">
        <v>725</v>
      </c>
      <c r="H6" s="48"/>
      <c r="I6" s="48">
        <v>606.46</v>
      </c>
      <c r="J6" s="48"/>
      <c r="K6" s="52">
        <v>725</v>
      </c>
      <c r="L6" s="53"/>
    </row>
    <row r="7" spans="1:12" ht="15" customHeight="1">
      <c r="A7" s="48">
        <v>3</v>
      </c>
      <c r="B7" s="49" t="s">
        <v>235</v>
      </c>
      <c r="C7" s="48">
        <v>6</v>
      </c>
      <c r="D7" s="48">
        <v>135</v>
      </c>
      <c r="E7" s="48">
        <f t="shared" si="0"/>
        <v>2091.16</v>
      </c>
      <c r="F7" s="48"/>
      <c r="G7" s="52">
        <v>600</v>
      </c>
      <c r="H7" s="48"/>
      <c r="I7" s="48">
        <v>891.16</v>
      </c>
      <c r="J7" s="48"/>
      <c r="K7" s="52">
        <v>600</v>
      </c>
      <c r="L7" s="53"/>
    </row>
    <row r="8" spans="1:12" ht="15" customHeight="1">
      <c r="A8" s="48">
        <v>4</v>
      </c>
      <c r="B8" s="49" t="s">
        <v>236</v>
      </c>
      <c r="C8" s="48">
        <v>5</v>
      </c>
      <c r="D8" s="48">
        <v>105</v>
      </c>
      <c r="E8" s="48">
        <f t="shared" si="0"/>
        <v>1705.1100000000001</v>
      </c>
      <c r="F8" s="48"/>
      <c r="G8" s="52">
        <v>517</v>
      </c>
      <c r="H8" s="48"/>
      <c r="I8" s="48">
        <v>671.11</v>
      </c>
      <c r="J8" s="48"/>
      <c r="K8" s="52">
        <v>517</v>
      </c>
      <c r="L8" s="53"/>
    </row>
    <row r="9" spans="1:12" ht="15" customHeight="1">
      <c r="A9" s="48">
        <v>5</v>
      </c>
      <c r="B9" s="49" t="s">
        <v>237</v>
      </c>
      <c r="C9" s="48">
        <v>6</v>
      </c>
      <c r="D9" s="48">
        <v>52</v>
      </c>
      <c r="E9" s="48">
        <f t="shared" si="0"/>
        <v>3389.01</v>
      </c>
      <c r="F9" s="48"/>
      <c r="G9" s="52">
        <v>956</v>
      </c>
      <c r="H9" s="48"/>
      <c r="I9" s="48">
        <v>1477.01</v>
      </c>
      <c r="J9" s="48"/>
      <c r="K9" s="52">
        <v>956</v>
      </c>
      <c r="L9" s="53"/>
    </row>
    <row r="10" spans="1:12" ht="15" customHeight="1">
      <c r="A10" s="48">
        <v>6</v>
      </c>
      <c r="B10" s="49" t="s">
        <v>238</v>
      </c>
      <c r="C10" s="48">
        <v>5</v>
      </c>
      <c r="D10" s="48">
        <v>85</v>
      </c>
      <c r="E10" s="48">
        <f t="shared" si="0"/>
        <v>2500.52</v>
      </c>
      <c r="F10" s="48"/>
      <c r="G10" s="52">
        <v>756</v>
      </c>
      <c r="H10" s="48"/>
      <c r="I10" s="48">
        <v>988.52</v>
      </c>
      <c r="J10" s="48"/>
      <c r="K10" s="52">
        <v>756</v>
      </c>
      <c r="L10" s="53"/>
    </row>
    <row r="11" spans="1:12" ht="15.75">
      <c r="A11" s="48">
        <v>10</v>
      </c>
      <c r="B11" s="48"/>
      <c r="C11" s="53"/>
      <c r="D11" s="53"/>
      <c r="E11" s="48"/>
      <c r="F11" s="48"/>
      <c r="G11" s="48"/>
      <c r="H11" s="48"/>
      <c r="I11" s="48"/>
      <c r="J11" s="48"/>
      <c r="K11" s="48"/>
      <c r="L11" s="53"/>
    </row>
    <row r="12" spans="1:12" ht="15.75">
      <c r="A12" s="229" t="s">
        <v>239</v>
      </c>
      <c r="B12" s="230"/>
      <c r="C12" s="53">
        <f>SUM(C5:C11)</f>
        <v>39</v>
      </c>
      <c r="D12" s="53">
        <f>SUM(D5:D11)</f>
        <v>915</v>
      </c>
      <c r="E12" s="48">
        <f>SUM(E5:E11)</f>
        <v>15331.2</v>
      </c>
      <c r="F12" s="48"/>
      <c r="G12" s="48">
        <f>SUM(G5:G11)</f>
        <v>4640</v>
      </c>
      <c r="H12" s="48"/>
      <c r="I12" s="48">
        <f>SUM(I5:I11)</f>
        <v>6051.200000000001</v>
      </c>
      <c r="J12" s="48"/>
      <c r="K12" s="48">
        <f>SUM(K5:K11)</f>
        <v>4640</v>
      </c>
      <c r="L12" s="53"/>
    </row>
    <row r="13" spans="1:12" ht="14.25">
      <c r="A13" s="16" t="s">
        <v>61</v>
      </c>
      <c r="B13" s="26"/>
      <c r="C13" s="26"/>
      <c r="D13" s="26"/>
      <c r="E13" s="16" t="s">
        <v>62</v>
      </c>
      <c r="F13" s="27"/>
      <c r="G13" s="23"/>
      <c r="H13" s="23"/>
      <c r="I13" s="23"/>
      <c r="J13" s="23"/>
      <c r="K13" s="23"/>
      <c r="L13" s="23"/>
    </row>
  </sheetData>
  <sheetProtection/>
  <mergeCells count="7">
    <mergeCell ref="A12:B12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workbookViewId="0" topLeftCell="A1">
      <selection activeCell="G29" sqref="G29"/>
    </sheetView>
  </sheetViews>
  <sheetFormatPr defaultColWidth="9.00390625" defaultRowHeight="14.25"/>
  <sheetData>
    <row r="1" spans="1:12" ht="20.25">
      <c r="A1" s="39" t="s">
        <v>240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1" t="s">
        <v>241</v>
      </c>
      <c r="B2" s="41"/>
      <c r="C2" s="41"/>
      <c r="D2" s="41"/>
      <c r="E2" s="41"/>
      <c r="F2" s="41"/>
      <c r="G2" s="41"/>
      <c r="H2" s="41"/>
      <c r="I2" s="231" t="s">
        <v>54</v>
      </c>
      <c r="J2" s="231"/>
      <c r="K2" s="231"/>
      <c r="L2" s="232"/>
    </row>
    <row r="3" spans="1:12" ht="14.25" customHeight="1">
      <c r="A3" s="233" t="s">
        <v>55</v>
      </c>
      <c r="B3" s="234"/>
      <c r="C3" s="234"/>
      <c r="D3" s="234"/>
      <c r="E3" s="235" t="s">
        <v>44</v>
      </c>
      <c r="F3" s="236"/>
      <c r="G3" s="235" t="s">
        <v>15</v>
      </c>
      <c r="H3" s="236"/>
      <c r="I3" s="235" t="s">
        <v>45</v>
      </c>
      <c r="J3" s="236"/>
      <c r="K3" s="235" t="s">
        <v>46</v>
      </c>
      <c r="L3" s="236"/>
    </row>
    <row r="4" spans="1:12" ht="24">
      <c r="A4" s="42" t="s">
        <v>6</v>
      </c>
      <c r="B4" s="42" t="s">
        <v>56</v>
      </c>
      <c r="C4" s="42" t="s">
        <v>9</v>
      </c>
      <c r="D4" s="42" t="s">
        <v>10</v>
      </c>
      <c r="E4" s="42"/>
      <c r="F4" s="42" t="s">
        <v>49</v>
      </c>
      <c r="G4" s="42"/>
      <c r="H4" s="42" t="s">
        <v>49</v>
      </c>
      <c r="I4" s="42"/>
      <c r="J4" s="42" t="s">
        <v>49</v>
      </c>
      <c r="K4" s="42"/>
      <c r="L4" s="42" t="s">
        <v>49</v>
      </c>
    </row>
    <row r="5" spans="1:12" ht="14.25">
      <c r="A5" s="43">
        <v>1</v>
      </c>
      <c r="B5" s="44" t="s">
        <v>242</v>
      </c>
      <c r="C5" s="43">
        <v>4</v>
      </c>
      <c r="D5" s="43">
        <v>38</v>
      </c>
      <c r="E5" s="43">
        <v>351.92</v>
      </c>
      <c r="F5" s="43"/>
      <c r="G5" s="43">
        <v>175.96</v>
      </c>
      <c r="H5" s="43"/>
      <c r="I5" s="43"/>
      <c r="J5" s="43"/>
      <c r="K5" s="43">
        <v>175.96</v>
      </c>
      <c r="L5" s="43"/>
    </row>
    <row r="6" spans="1:12" ht="14.25">
      <c r="A6" s="43">
        <v>2</v>
      </c>
      <c r="B6" s="44" t="s">
        <v>243</v>
      </c>
      <c r="C6" s="43">
        <v>4</v>
      </c>
      <c r="D6" s="43">
        <v>142</v>
      </c>
      <c r="E6" s="43">
        <v>735.7</v>
      </c>
      <c r="F6" s="43">
        <v>205</v>
      </c>
      <c r="G6" s="43">
        <v>350.5</v>
      </c>
      <c r="H6" s="43">
        <v>102.5</v>
      </c>
      <c r="I6" s="43">
        <v>34.7</v>
      </c>
      <c r="J6" s="43"/>
      <c r="K6" s="43">
        <v>350.5</v>
      </c>
      <c r="L6" s="43">
        <v>102.5</v>
      </c>
    </row>
    <row r="7" spans="1:12" ht="14.25">
      <c r="A7" s="43">
        <v>3</v>
      </c>
      <c r="B7" s="44" t="s">
        <v>244</v>
      </c>
      <c r="C7" s="43">
        <v>7</v>
      </c>
      <c r="D7" s="43">
        <v>82</v>
      </c>
      <c r="E7" s="43">
        <v>380.31</v>
      </c>
      <c r="F7" s="43"/>
      <c r="G7" s="43">
        <v>115.68</v>
      </c>
      <c r="H7" s="43"/>
      <c r="I7" s="43">
        <v>148.95</v>
      </c>
      <c r="J7" s="43"/>
      <c r="K7" s="43">
        <v>115.68</v>
      </c>
      <c r="L7" s="43"/>
    </row>
    <row r="8" spans="1:12" ht="14.25">
      <c r="A8" s="43">
        <v>4</v>
      </c>
      <c r="B8" s="44" t="s">
        <v>245</v>
      </c>
      <c r="C8" s="43">
        <v>6</v>
      </c>
      <c r="D8" s="43">
        <v>364</v>
      </c>
      <c r="E8" s="43">
        <v>2267.65</v>
      </c>
      <c r="F8" s="43"/>
      <c r="G8" s="43">
        <v>860</v>
      </c>
      <c r="H8" s="43"/>
      <c r="I8" s="43">
        <v>547.65</v>
      </c>
      <c r="J8" s="43"/>
      <c r="K8" s="43">
        <v>860</v>
      </c>
      <c r="L8" s="43"/>
    </row>
    <row r="9" spans="1:12" ht="14.25">
      <c r="A9" s="43">
        <v>5</v>
      </c>
      <c r="B9" s="44" t="s">
        <v>246</v>
      </c>
      <c r="C9" s="43">
        <v>7</v>
      </c>
      <c r="D9" s="43">
        <v>41</v>
      </c>
      <c r="E9" s="43">
        <v>2040.5</v>
      </c>
      <c r="F9" s="43"/>
      <c r="G9" s="43">
        <v>947.5</v>
      </c>
      <c r="H9" s="43"/>
      <c r="I9" s="43">
        <v>145.5</v>
      </c>
      <c r="J9" s="43"/>
      <c r="K9" s="43">
        <v>947.5</v>
      </c>
      <c r="L9" s="43"/>
    </row>
    <row r="10" spans="1:12" ht="14.25">
      <c r="A10" s="43">
        <v>6</v>
      </c>
      <c r="B10" s="44" t="s">
        <v>247</v>
      </c>
      <c r="C10" s="43">
        <v>5</v>
      </c>
      <c r="D10" s="43">
        <v>8</v>
      </c>
      <c r="E10" s="43">
        <v>30.5</v>
      </c>
      <c r="F10" s="43"/>
      <c r="G10" s="43"/>
      <c r="H10" s="43"/>
      <c r="I10" s="43">
        <v>30.5</v>
      </c>
      <c r="J10" s="43"/>
      <c r="K10" s="43"/>
      <c r="L10" s="43"/>
    </row>
    <row r="11" spans="1:12" ht="14.25">
      <c r="A11" s="43">
        <v>7</v>
      </c>
      <c r="B11" s="44" t="s">
        <v>248</v>
      </c>
      <c r="C11" s="43">
        <v>3</v>
      </c>
      <c r="D11" s="43">
        <v>28</v>
      </c>
      <c r="E11" s="43">
        <v>574.1</v>
      </c>
      <c r="F11" s="43"/>
      <c r="G11" s="43">
        <v>287.05</v>
      </c>
      <c r="H11" s="43"/>
      <c r="I11" s="43"/>
      <c r="J11" s="43"/>
      <c r="K11" s="43">
        <v>287.05</v>
      </c>
      <c r="L11" s="43"/>
    </row>
    <row r="12" spans="1:12" ht="14.25">
      <c r="A12" s="43">
        <v>8</v>
      </c>
      <c r="B12" s="44" t="s">
        <v>249</v>
      </c>
      <c r="C12" s="43">
        <v>5</v>
      </c>
      <c r="D12" s="43">
        <v>35</v>
      </c>
      <c r="E12" s="43">
        <v>400</v>
      </c>
      <c r="F12" s="43"/>
      <c r="G12" s="43">
        <v>400</v>
      </c>
      <c r="H12" s="43"/>
      <c r="I12" s="43"/>
      <c r="J12" s="43"/>
      <c r="K12" s="43"/>
      <c r="L12" s="43"/>
    </row>
    <row r="13" spans="1:12" ht="14.25">
      <c r="A13" s="237" t="s">
        <v>60</v>
      </c>
      <c r="B13" s="238"/>
      <c r="C13" s="43">
        <v>41</v>
      </c>
      <c r="D13" s="43">
        <v>738</v>
      </c>
      <c r="E13" s="43">
        <v>6780.68</v>
      </c>
      <c r="F13" s="43">
        <v>205</v>
      </c>
      <c r="G13" s="43">
        <v>3136.69</v>
      </c>
      <c r="H13" s="43">
        <v>102.5</v>
      </c>
      <c r="I13" s="43">
        <v>907.3</v>
      </c>
      <c r="J13" s="43"/>
      <c r="K13" s="43">
        <v>2736.69</v>
      </c>
      <c r="L13" s="43">
        <v>102.5</v>
      </c>
    </row>
    <row r="14" spans="1:12" ht="14.25">
      <c r="A14" s="45" t="s">
        <v>61</v>
      </c>
      <c r="B14" s="46"/>
      <c r="C14" s="46" t="s">
        <v>250</v>
      </c>
      <c r="D14" s="46"/>
      <c r="E14" s="45" t="s">
        <v>251</v>
      </c>
      <c r="F14" s="45"/>
      <c r="G14" s="47"/>
      <c r="H14" s="47"/>
      <c r="I14" s="47"/>
      <c r="J14" s="47"/>
      <c r="K14" s="47"/>
      <c r="L14" s="47"/>
    </row>
  </sheetData>
  <sheetProtection/>
  <mergeCells count="7">
    <mergeCell ref="A13:B13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19" sqref="B19"/>
    </sheetView>
  </sheetViews>
  <sheetFormatPr defaultColWidth="9.00390625" defaultRowHeight="14.25"/>
  <cols>
    <col min="1" max="1" width="9.25390625" style="0" customWidth="1"/>
    <col min="2" max="2" width="14.125" style="0" customWidth="1"/>
    <col min="3" max="3" width="9.875" style="0" customWidth="1"/>
    <col min="4" max="4" width="11.375" style="0" customWidth="1"/>
    <col min="5" max="5" width="9.25390625" style="0" customWidth="1"/>
    <col min="6" max="6" width="8.25390625" style="0" customWidth="1"/>
    <col min="7" max="7" width="8.625" style="0" customWidth="1"/>
    <col min="8" max="9" width="9.125" style="0" customWidth="1"/>
    <col min="10" max="10" width="9.50390625" style="0" customWidth="1"/>
    <col min="11" max="11" width="8.375" style="0" customWidth="1"/>
    <col min="12" max="12" width="12.625" style="0" customWidth="1"/>
  </cols>
  <sheetData>
    <row r="1" spans="1:12" ht="24" customHeight="1">
      <c r="A1" s="6" t="s">
        <v>252</v>
      </c>
      <c r="B1" s="7"/>
      <c r="C1" s="7"/>
      <c r="D1" s="7"/>
      <c r="E1" s="7"/>
      <c r="F1" s="7"/>
      <c r="G1" s="7"/>
      <c r="H1" s="7"/>
      <c r="I1" s="7"/>
      <c r="J1" s="7"/>
      <c r="K1" s="7"/>
      <c r="L1" s="36" t="s">
        <v>54</v>
      </c>
    </row>
    <row r="2" spans="1:12" s="32" customFormat="1" ht="19.5" customHeight="1">
      <c r="A2" s="33" t="s">
        <v>253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7"/>
    </row>
    <row r="3" spans="1:12" s="2" customFormat="1" ht="18" customHeight="1">
      <c r="A3" s="194" t="s">
        <v>2</v>
      </c>
      <c r="B3" s="239"/>
      <c r="C3" s="239"/>
      <c r="D3" s="199" t="s">
        <v>44</v>
      </c>
      <c r="E3" s="200"/>
      <c r="F3" s="199" t="s">
        <v>15</v>
      </c>
      <c r="G3" s="200"/>
      <c r="H3" s="199" t="s">
        <v>45</v>
      </c>
      <c r="I3" s="200"/>
      <c r="J3" s="199" t="s">
        <v>46</v>
      </c>
      <c r="K3" s="200"/>
      <c r="L3" s="240" t="s">
        <v>254</v>
      </c>
    </row>
    <row r="4" spans="1:12" s="2" customFormat="1" ht="25.5" customHeight="1">
      <c r="A4" s="24" t="s">
        <v>6</v>
      </c>
      <c r="B4" s="24" t="s">
        <v>255</v>
      </c>
      <c r="C4" s="24" t="s">
        <v>10</v>
      </c>
      <c r="D4" s="11"/>
      <c r="E4" s="10" t="s">
        <v>49</v>
      </c>
      <c r="F4" s="11"/>
      <c r="G4" s="10" t="s">
        <v>49</v>
      </c>
      <c r="H4" s="11"/>
      <c r="I4" s="10" t="s">
        <v>49</v>
      </c>
      <c r="J4" s="11"/>
      <c r="K4" s="10" t="s">
        <v>49</v>
      </c>
      <c r="L4" s="241"/>
    </row>
    <row r="5" spans="1:12" s="4" customFormat="1" ht="31.5" customHeight="1">
      <c r="A5" s="25">
        <v>1</v>
      </c>
      <c r="B5" s="25"/>
      <c r="C5" s="13"/>
      <c r="D5" s="13">
        <f aca="true" t="shared" si="0" ref="D5:D15">IF(F5+H5+J5&gt;0,F5+H5+J5,"")</f>
      </c>
      <c r="E5" s="13"/>
      <c r="F5" s="13"/>
      <c r="G5" s="13"/>
      <c r="H5" s="13"/>
      <c r="I5" s="13"/>
      <c r="J5" s="13"/>
      <c r="K5" s="13"/>
      <c r="L5" s="25"/>
    </row>
    <row r="6" spans="1:12" s="4" customFormat="1" ht="31.5" customHeight="1">
      <c r="A6" s="25">
        <v>2</v>
      </c>
      <c r="B6" s="25"/>
      <c r="C6" s="13"/>
      <c r="D6" s="13">
        <f t="shared" si="0"/>
      </c>
      <c r="E6" s="13"/>
      <c r="F6" s="13"/>
      <c r="G6" s="13"/>
      <c r="H6" s="13"/>
      <c r="I6" s="13"/>
      <c r="J6" s="13"/>
      <c r="K6" s="13"/>
      <c r="L6" s="25"/>
    </row>
    <row r="7" spans="1:12" s="4" customFormat="1" ht="31.5" customHeight="1">
      <c r="A7" s="25">
        <v>3</v>
      </c>
      <c r="B7" s="25"/>
      <c r="C7" s="13"/>
      <c r="D7" s="13">
        <f t="shared" si="0"/>
      </c>
      <c r="E7" s="13"/>
      <c r="F7" s="13"/>
      <c r="G7" s="13"/>
      <c r="H7" s="13"/>
      <c r="I7" s="13"/>
      <c r="J7" s="13"/>
      <c r="K7" s="13"/>
      <c r="L7" s="25"/>
    </row>
    <row r="8" spans="1:12" s="4" customFormat="1" ht="31.5" customHeight="1">
      <c r="A8" s="25">
        <v>4</v>
      </c>
      <c r="B8" s="25"/>
      <c r="C8" s="13"/>
      <c r="D8" s="13">
        <f t="shared" si="0"/>
      </c>
      <c r="E8" s="13"/>
      <c r="F8" s="13"/>
      <c r="G8" s="13"/>
      <c r="H8" s="13"/>
      <c r="I8" s="13"/>
      <c r="J8" s="13"/>
      <c r="K8" s="13"/>
      <c r="L8" s="25"/>
    </row>
    <row r="9" spans="1:12" s="4" customFormat="1" ht="31.5" customHeight="1">
      <c r="A9" s="25">
        <v>5</v>
      </c>
      <c r="B9" s="25"/>
      <c r="C9" s="13"/>
      <c r="D9" s="13">
        <f t="shared" si="0"/>
      </c>
      <c r="E9" s="13"/>
      <c r="F9" s="13"/>
      <c r="G9" s="13"/>
      <c r="H9" s="13"/>
      <c r="I9" s="13"/>
      <c r="J9" s="13"/>
      <c r="K9" s="13"/>
      <c r="L9" s="25"/>
    </row>
    <row r="10" spans="1:12" s="4" customFormat="1" ht="31.5" customHeight="1">
      <c r="A10" s="25">
        <v>6</v>
      </c>
      <c r="B10" s="25"/>
      <c r="C10" s="13"/>
      <c r="D10" s="13">
        <f t="shared" si="0"/>
      </c>
      <c r="E10" s="13"/>
      <c r="F10" s="13"/>
      <c r="G10" s="13"/>
      <c r="H10" s="13"/>
      <c r="I10" s="13"/>
      <c r="J10" s="13"/>
      <c r="K10" s="13"/>
      <c r="L10" s="25"/>
    </row>
    <row r="11" spans="1:12" s="4" customFormat="1" ht="31.5" customHeight="1">
      <c r="A11" s="25">
        <v>7</v>
      </c>
      <c r="B11" s="25"/>
      <c r="C11" s="13"/>
      <c r="D11" s="13"/>
      <c r="E11" s="13"/>
      <c r="F11" s="13"/>
      <c r="G11" s="13"/>
      <c r="H11" s="13"/>
      <c r="I11" s="13"/>
      <c r="J11" s="13"/>
      <c r="K11" s="13"/>
      <c r="L11" s="25"/>
    </row>
    <row r="12" spans="1:12" s="4" customFormat="1" ht="31.5" customHeight="1">
      <c r="A12" s="25">
        <v>8</v>
      </c>
      <c r="B12" s="25"/>
      <c r="C12" s="13"/>
      <c r="D12" s="13"/>
      <c r="E12" s="13"/>
      <c r="F12" s="13"/>
      <c r="G12" s="13"/>
      <c r="H12" s="13"/>
      <c r="I12" s="13"/>
      <c r="J12" s="13"/>
      <c r="K12" s="13"/>
      <c r="L12" s="25"/>
    </row>
    <row r="13" spans="1:12" s="4" customFormat="1" ht="31.5" customHeight="1">
      <c r="A13" s="25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25"/>
    </row>
    <row r="14" spans="1:12" s="4" customFormat="1" ht="31.5" customHeight="1">
      <c r="A14" s="25">
        <v>10</v>
      </c>
      <c r="B14" s="25"/>
      <c r="C14" s="13"/>
      <c r="D14" s="13">
        <f t="shared" si="0"/>
      </c>
      <c r="E14" s="13"/>
      <c r="F14" s="13"/>
      <c r="G14" s="13"/>
      <c r="H14" s="13"/>
      <c r="I14" s="13"/>
      <c r="J14" s="13"/>
      <c r="K14" s="13"/>
      <c r="L14" s="25"/>
    </row>
    <row r="15" spans="1:12" s="4" customFormat="1" ht="33" customHeight="1">
      <c r="A15" s="187" t="s">
        <v>256</v>
      </c>
      <c r="B15" s="197"/>
      <c r="C15" s="35"/>
      <c r="D15" s="13">
        <f t="shared" si="0"/>
      </c>
      <c r="E15" s="13"/>
      <c r="F15" s="13"/>
      <c r="G15" s="13"/>
      <c r="H15" s="13"/>
      <c r="I15" s="13"/>
      <c r="J15" s="13"/>
      <c r="K15" s="13"/>
      <c r="L15" s="12"/>
    </row>
    <row r="16" spans="1:17" s="5" customFormat="1" ht="19.5" customHeight="1">
      <c r="A16" s="15" t="s">
        <v>257</v>
      </c>
      <c r="B16" s="15"/>
      <c r="C16" s="15"/>
      <c r="D16" s="15" t="s">
        <v>258</v>
      </c>
      <c r="E16" s="27"/>
      <c r="N16" s="38"/>
      <c r="O16" s="38"/>
      <c r="P16" s="38"/>
      <c r="Q16" s="38"/>
    </row>
  </sheetData>
  <sheetProtection/>
  <mergeCells count="7">
    <mergeCell ref="J3:K3"/>
    <mergeCell ref="A15:B15"/>
    <mergeCell ref="L3:L4"/>
    <mergeCell ref="A3:C3"/>
    <mergeCell ref="D3:E3"/>
    <mergeCell ref="F3:G3"/>
    <mergeCell ref="H3:I3"/>
  </mergeCells>
  <printOptions/>
  <pageMargins left="0.7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N5" sqref="N5"/>
    </sheetView>
  </sheetViews>
  <sheetFormatPr defaultColWidth="9.00390625" defaultRowHeight="14.25"/>
  <cols>
    <col min="2" max="2" width="8.625" style="0" customWidth="1"/>
    <col min="3" max="3" width="8.125" style="0" customWidth="1"/>
    <col min="4" max="4" width="6.00390625" style="0" customWidth="1"/>
    <col min="5" max="5" width="6.625" style="0" customWidth="1"/>
    <col min="6" max="6" width="11.625" style="0" customWidth="1"/>
    <col min="7" max="7" width="8.75390625" style="0" customWidth="1"/>
    <col min="8" max="8" width="9.50390625" style="0" customWidth="1"/>
    <col min="9" max="9" width="9.25390625" style="0" customWidth="1"/>
    <col min="10" max="10" width="10.00390625" style="0" customWidth="1"/>
    <col min="11" max="11" width="9.75390625" style="0" customWidth="1"/>
    <col min="12" max="12" width="9.50390625" style="0" customWidth="1"/>
    <col min="13" max="13" width="9.875" style="0" customWidth="1"/>
  </cols>
  <sheetData>
    <row r="1" spans="1:13" ht="20.25">
      <c r="A1" s="6" t="s">
        <v>43</v>
      </c>
      <c r="B1" s="7"/>
      <c r="C1" s="7"/>
      <c r="D1" s="7"/>
      <c r="E1" s="7"/>
      <c r="F1" s="7"/>
      <c r="G1" s="7"/>
      <c r="H1" s="7"/>
      <c r="I1" s="7"/>
      <c r="J1" s="17"/>
      <c r="K1" s="17"/>
      <c r="L1" s="17"/>
      <c r="M1" s="17"/>
    </row>
    <row r="2" spans="1:13" ht="24.75" customHeight="1">
      <c r="A2" s="184" t="s">
        <v>268</v>
      </c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>
      <c r="A3" s="194" t="s">
        <v>2</v>
      </c>
      <c r="B3" s="239"/>
      <c r="C3" s="239"/>
      <c r="D3" s="239"/>
      <c r="E3" s="239"/>
      <c r="F3" s="196" t="s">
        <v>44</v>
      </c>
      <c r="G3" s="196"/>
      <c r="H3" s="196" t="s">
        <v>15</v>
      </c>
      <c r="I3" s="196"/>
      <c r="J3" s="196" t="s">
        <v>45</v>
      </c>
      <c r="K3" s="196"/>
      <c r="L3" s="196" t="s">
        <v>46</v>
      </c>
      <c r="M3" s="196"/>
    </row>
    <row r="4" spans="1:13" ht="24.75">
      <c r="A4" s="10" t="s">
        <v>6</v>
      </c>
      <c r="B4" s="10" t="s">
        <v>47</v>
      </c>
      <c r="C4" s="127" t="s">
        <v>48</v>
      </c>
      <c r="D4" s="127" t="s">
        <v>9</v>
      </c>
      <c r="E4" s="127" t="s">
        <v>10</v>
      </c>
      <c r="F4" s="127"/>
      <c r="G4" s="10" t="s">
        <v>49</v>
      </c>
      <c r="H4" s="127"/>
      <c r="I4" s="10" t="s">
        <v>49</v>
      </c>
      <c r="J4" s="127"/>
      <c r="K4" s="10" t="s">
        <v>49</v>
      </c>
      <c r="L4" s="10"/>
      <c r="M4" s="10" t="s">
        <v>49</v>
      </c>
    </row>
    <row r="5" spans="1:13" s="126" customFormat="1" ht="16.5" customHeight="1">
      <c r="A5" s="128">
        <v>1</v>
      </c>
      <c r="B5" s="129" t="s">
        <v>25</v>
      </c>
      <c r="C5" s="128">
        <v>2</v>
      </c>
      <c r="D5" s="128">
        <v>31</v>
      </c>
      <c r="E5" s="128">
        <v>1537</v>
      </c>
      <c r="F5" s="128">
        <f>H5+J5+L5</f>
        <v>7383.650000000001</v>
      </c>
      <c r="G5" s="128">
        <f>I5+K5+M5</f>
        <v>0</v>
      </c>
      <c r="H5" s="130">
        <v>2715.51</v>
      </c>
      <c r="I5" s="130"/>
      <c r="J5" s="128">
        <v>1952.63</v>
      </c>
      <c r="K5" s="128"/>
      <c r="L5" s="128">
        <v>2715.51</v>
      </c>
      <c r="M5" s="128"/>
    </row>
    <row r="6" spans="1:13" s="126" customFormat="1" ht="16.5" customHeight="1">
      <c r="A6" s="128">
        <v>2</v>
      </c>
      <c r="B6" s="129" t="s">
        <v>26</v>
      </c>
      <c r="C6" s="128">
        <v>12</v>
      </c>
      <c r="D6" s="128">
        <v>127</v>
      </c>
      <c r="E6" s="128">
        <v>4028</v>
      </c>
      <c r="F6" s="128">
        <f aca="true" t="shared" si="0" ref="F6:F20">H6+J6+L6</f>
        <v>36261.99</v>
      </c>
      <c r="G6" s="10">
        <f aca="true" t="shared" si="1" ref="G6:G20">I6+K6+M6</f>
        <v>0</v>
      </c>
      <c r="H6" s="130">
        <v>10468.84</v>
      </c>
      <c r="I6" s="130"/>
      <c r="J6" s="128">
        <v>15598.21</v>
      </c>
      <c r="K6" s="128"/>
      <c r="L6" s="128">
        <v>10194.94</v>
      </c>
      <c r="M6" s="128"/>
    </row>
    <row r="7" spans="1:13" s="126" customFormat="1" ht="16.5" customHeight="1">
      <c r="A7" s="128">
        <v>3</v>
      </c>
      <c r="B7" s="129" t="s">
        <v>27</v>
      </c>
      <c r="C7" s="128">
        <v>12</v>
      </c>
      <c r="D7" s="128">
        <v>170</v>
      </c>
      <c r="E7" s="128">
        <v>4082</v>
      </c>
      <c r="F7" s="128">
        <f t="shared" si="0"/>
        <v>75409.83</v>
      </c>
      <c r="G7" s="128">
        <f t="shared" si="1"/>
        <v>3548.1</v>
      </c>
      <c r="H7" s="130">
        <v>22315.52</v>
      </c>
      <c r="I7" s="130">
        <v>1759.05</v>
      </c>
      <c r="J7" s="128">
        <v>31958.53</v>
      </c>
      <c r="K7" s="128">
        <v>30</v>
      </c>
      <c r="L7" s="128">
        <v>21135.78</v>
      </c>
      <c r="M7" s="128">
        <v>1759.05</v>
      </c>
    </row>
    <row r="8" spans="1:13" s="126" customFormat="1" ht="16.5" customHeight="1">
      <c r="A8" s="128">
        <v>4</v>
      </c>
      <c r="B8" s="129" t="s">
        <v>28</v>
      </c>
      <c r="C8" s="128">
        <v>8</v>
      </c>
      <c r="D8" s="128">
        <v>187</v>
      </c>
      <c r="E8" s="128">
        <v>1246</v>
      </c>
      <c r="F8" s="128">
        <f t="shared" si="0"/>
        <v>31018.73</v>
      </c>
      <c r="G8" s="128">
        <f t="shared" si="1"/>
        <v>0</v>
      </c>
      <c r="H8" s="130">
        <v>12434.2</v>
      </c>
      <c r="I8" s="130"/>
      <c r="J8" s="128">
        <v>10858.97</v>
      </c>
      <c r="K8" s="128"/>
      <c r="L8" s="128">
        <v>7725.56</v>
      </c>
      <c r="M8" s="128"/>
    </row>
    <row r="9" spans="1:13" s="126" customFormat="1" ht="16.5" customHeight="1">
      <c r="A9" s="128">
        <v>5</v>
      </c>
      <c r="B9" s="131" t="s">
        <v>29</v>
      </c>
      <c r="C9" s="132">
        <v>6</v>
      </c>
      <c r="D9" s="132">
        <v>133</v>
      </c>
      <c r="E9" s="133">
        <v>2790</v>
      </c>
      <c r="F9" s="128">
        <f t="shared" si="0"/>
        <v>20744.54</v>
      </c>
      <c r="G9" s="10">
        <f t="shared" si="1"/>
        <v>0</v>
      </c>
      <c r="H9" s="130">
        <v>5173</v>
      </c>
      <c r="I9" s="130"/>
      <c r="J9" s="128">
        <v>10398.54</v>
      </c>
      <c r="K9" s="128"/>
      <c r="L9" s="128">
        <v>5173</v>
      </c>
      <c r="M9" s="128"/>
    </row>
    <row r="10" spans="1:13" s="126" customFormat="1" ht="16.5" customHeight="1">
      <c r="A10" s="128">
        <v>6</v>
      </c>
      <c r="B10" s="131" t="s">
        <v>30</v>
      </c>
      <c r="C10" s="132">
        <v>12</v>
      </c>
      <c r="D10" s="132">
        <v>132</v>
      </c>
      <c r="E10" s="133">
        <v>4612</v>
      </c>
      <c r="F10" s="128">
        <f t="shared" si="0"/>
        <v>43760.29</v>
      </c>
      <c r="G10" s="128">
        <f t="shared" si="1"/>
        <v>0</v>
      </c>
      <c r="H10" s="130">
        <v>14406.59</v>
      </c>
      <c r="I10" s="130"/>
      <c r="J10" s="128">
        <v>17566.47</v>
      </c>
      <c r="K10" s="128"/>
      <c r="L10" s="128">
        <v>11787.23</v>
      </c>
      <c r="M10" s="128"/>
    </row>
    <row r="11" spans="1:13" s="126" customFormat="1" ht="16.5" customHeight="1">
      <c r="A11" s="128">
        <v>7</v>
      </c>
      <c r="B11" s="129" t="s">
        <v>31</v>
      </c>
      <c r="C11" s="128">
        <v>6</v>
      </c>
      <c r="D11" s="128">
        <v>82</v>
      </c>
      <c r="E11" s="128">
        <v>2445</v>
      </c>
      <c r="F11" s="128">
        <f t="shared" si="0"/>
        <v>47356.7</v>
      </c>
      <c r="G11" s="128">
        <f t="shared" si="1"/>
        <v>1986.46</v>
      </c>
      <c r="H11" s="130">
        <v>15466.54</v>
      </c>
      <c r="I11" s="130">
        <v>829.29</v>
      </c>
      <c r="J11" s="128">
        <v>16491.01</v>
      </c>
      <c r="K11" s="128">
        <v>327.88</v>
      </c>
      <c r="L11" s="128">
        <v>15399.15</v>
      </c>
      <c r="M11" s="128">
        <v>829.29</v>
      </c>
    </row>
    <row r="12" spans="1:13" s="126" customFormat="1" ht="16.5" customHeight="1">
      <c r="A12" s="128">
        <v>8</v>
      </c>
      <c r="B12" s="129" t="s">
        <v>32</v>
      </c>
      <c r="C12" s="128">
        <v>7</v>
      </c>
      <c r="D12" s="128">
        <v>113</v>
      </c>
      <c r="E12" s="128">
        <v>2453</v>
      </c>
      <c r="F12" s="128">
        <f t="shared" si="0"/>
        <v>38322.87</v>
      </c>
      <c r="G12" s="10">
        <f t="shared" si="1"/>
        <v>0</v>
      </c>
      <c r="H12" s="130">
        <v>12442</v>
      </c>
      <c r="I12" s="130"/>
      <c r="J12" s="128">
        <v>13524.72</v>
      </c>
      <c r="K12" s="128"/>
      <c r="L12" s="128">
        <v>12356.15</v>
      </c>
      <c r="M12" s="128"/>
    </row>
    <row r="13" spans="1:13" s="126" customFormat="1" ht="16.5" customHeight="1">
      <c r="A13" s="128">
        <v>9</v>
      </c>
      <c r="B13" s="129" t="s">
        <v>33</v>
      </c>
      <c r="C13" s="128">
        <v>14</v>
      </c>
      <c r="D13" s="128">
        <v>91</v>
      </c>
      <c r="E13" s="128">
        <v>4087</v>
      </c>
      <c r="F13" s="128">
        <f t="shared" si="0"/>
        <v>38996.380000000005</v>
      </c>
      <c r="G13" s="128">
        <f t="shared" si="1"/>
        <v>2228.6</v>
      </c>
      <c r="H13" s="130">
        <v>12585.52</v>
      </c>
      <c r="I13" s="130"/>
      <c r="J13" s="128">
        <v>13815.84</v>
      </c>
      <c r="K13" s="128">
        <v>640</v>
      </c>
      <c r="L13" s="128">
        <v>12595.02</v>
      </c>
      <c r="M13" s="128">
        <v>1588.6</v>
      </c>
    </row>
    <row r="14" spans="1:13" s="108" customFormat="1" ht="16.5" customHeight="1">
      <c r="A14" s="10">
        <v>10</v>
      </c>
      <c r="B14" s="68" t="s">
        <v>34</v>
      </c>
      <c r="C14" s="10">
        <v>12</v>
      </c>
      <c r="D14" s="10">
        <v>70</v>
      </c>
      <c r="E14" s="10">
        <v>4968</v>
      </c>
      <c r="F14" s="10">
        <f t="shared" si="0"/>
        <v>25143.260000000002</v>
      </c>
      <c r="G14" s="10">
        <f t="shared" si="1"/>
        <v>6090.4</v>
      </c>
      <c r="H14" s="134">
        <v>9480.49</v>
      </c>
      <c r="I14" s="134">
        <v>2195.2</v>
      </c>
      <c r="J14" s="10">
        <v>6453.21</v>
      </c>
      <c r="K14" s="10">
        <v>853</v>
      </c>
      <c r="L14" s="10">
        <v>9209.56</v>
      </c>
      <c r="M14" s="10">
        <v>3042.2</v>
      </c>
    </row>
    <row r="15" spans="1:13" s="126" customFormat="1" ht="16.5" customHeight="1">
      <c r="A15" s="128">
        <v>11</v>
      </c>
      <c r="B15" s="129" t="s">
        <v>35</v>
      </c>
      <c r="C15" s="128">
        <v>11</v>
      </c>
      <c r="D15" s="128">
        <v>129</v>
      </c>
      <c r="E15" s="128">
        <v>3309</v>
      </c>
      <c r="F15" s="128">
        <f t="shared" si="0"/>
        <v>62922.170000000006</v>
      </c>
      <c r="G15" s="10">
        <f t="shared" si="1"/>
        <v>0</v>
      </c>
      <c r="H15" s="130">
        <v>20712.82</v>
      </c>
      <c r="I15" s="130"/>
      <c r="J15" s="128">
        <v>21239.06</v>
      </c>
      <c r="K15" s="128"/>
      <c r="L15" s="128">
        <v>20970.29</v>
      </c>
      <c r="M15" s="128"/>
    </row>
    <row r="16" spans="1:13" s="126" customFormat="1" ht="16.5" customHeight="1">
      <c r="A16" s="128">
        <v>12</v>
      </c>
      <c r="B16" s="129" t="s">
        <v>36</v>
      </c>
      <c r="C16" s="128">
        <v>16</v>
      </c>
      <c r="D16" s="128">
        <v>169</v>
      </c>
      <c r="E16" s="128">
        <v>7847</v>
      </c>
      <c r="F16" s="128">
        <f t="shared" si="0"/>
        <v>46485.73</v>
      </c>
      <c r="G16" s="128">
        <f t="shared" si="1"/>
        <v>7873.219999999999</v>
      </c>
      <c r="H16" s="130">
        <v>15489.93</v>
      </c>
      <c r="I16" s="130">
        <v>3461.77</v>
      </c>
      <c r="J16" s="128">
        <v>15505.87</v>
      </c>
      <c r="K16" s="128">
        <v>949.68</v>
      </c>
      <c r="L16" s="128">
        <v>15489.93</v>
      </c>
      <c r="M16" s="128">
        <v>3461.77</v>
      </c>
    </row>
    <row r="17" spans="1:13" s="126" customFormat="1" ht="16.5" customHeight="1">
      <c r="A17" s="128">
        <v>13</v>
      </c>
      <c r="B17" s="129" t="s">
        <v>37</v>
      </c>
      <c r="C17" s="128">
        <v>6</v>
      </c>
      <c r="D17" s="128">
        <v>108</v>
      </c>
      <c r="E17" s="128">
        <v>2008</v>
      </c>
      <c r="F17" s="128">
        <f t="shared" si="0"/>
        <v>17646.52</v>
      </c>
      <c r="G17" s="128">
        <f t="shared" si="1"/>
        <v>0</v>
      </c>
      <c r="H17" s="130">
        <v>5705.42</v>
      </c>
      <c r="I17" s="130"/>
      <c r="J17" s="128">
        <v>6235.68</v>
      </c>
      <c r="K17" s="128"/>
      <c r="L17" s="128">
        <v>5705.42</v>
      </c>
      <c r="M17" s="128"/>
    </row>
    <row r="18" spans="1:13" s="126" customFormat="1" ht="16.5" customHeight="1">
      <c r="A18" s="128">
        <v>14</v>
      </c>
      <c r="B18" s="131" t="s">
        <v>38</v>
      </c>
      <c r="C18" s="132">
        <v>9</v>
      </c>
      <c r="D18" s="132">
        <v>160</v>
      </c>
      <c r="E18" s="133">
        <v>5403</v>
      </c>
      <c r="F18" s="128">
        <f t="shared" si="0"/>
        <v>45363.13</v>
      </c>
      <c r="G18" s="128">
        <f t="shared" si="1"/>
        <v>1456.56</v>
      </c>
      <c r="H18" s="130">
        <v>14521.15</v>
      </c>
      <c r="I18" s="130">
        <v>640</v>
      </c>
      <c r="J18" s="128">
        <v>14448.52</v>
      </c>
      <c r="K18" s="128">
        <v>198.26</v>
      </c>
      <c r="L18" s="128">
        <v>16393.46</v>
      </c>
      <c r="M18" s="128">
        <v>618.3</v>
      </c>
    </row>
    <row r="19" spans="1:13" ht="16.5" customHeight="1">
      <c r="A19" s="128">
        <v>15</v>
      </c>
      <c r="B19" s="131" t="s">
        <v>39</v>
      </c>
      <c r="C19" s="132">
        <v>6</v>
      </c>
      <c r="D19" s="128">
        <v>39</v>
      </c>
      <c r="E19" s="128">
        <v>915</v>
      </c>
      <c r="F19" s="128">
        <f t="shared" si="0"/>
        <v>15331.2</v>
      </c>
      <c r="G19" s="128">
        <f t="shared" si="1"/>
        <v>0</v>
      </c>
      <c r="H19" s="130">
        <v>4640</v>
      </c>
      <c r="I19" s="130"/>
      <c r="J19" s="128">
        <v>6051.2</v>
      </c>
      <c r="K19" s="128"/>
      <c r="L19" s="128">
        <v>4640</v>
      </c>
      <c r="M19" s="128"/>
    </row>
    <row r="20" spans="1:13" s="126" customFormat="1" ht="16.5" customHeight="1">
      <c r="A20" s="128">
        <v>16</v>
      </c>
      <c r="B20" s="131" t="s">
        <v>40</v>
      </c>
      <c r="C20" s="132">
        <v>8</v>
      </c>
      <c r="D20" s="132">
        <v>41</v>
      </c>
      <c r="E20" s="133">
        <v>738</v>
      </c>
      <c r="F20" s="128">
        <f t="shared" si="0"/>
        <v>6780.68</v>
      </c>
      <c r="G20" s="10">
        <f t="shared" si="1"/>
        <v>205</v>
      </c>
      <c r="H20" s="130">
        <v>3136.69</v>
      </c>
      <c r="I20" s="130">
        <v>102.5</v>
      </c>
      <c r="J20" s="128">
        <v>907.3</v>
      </c>
      <c r="K20" s="128"/>
      <c r="L20" s="128">
        <v>2736.69</v>
      </c>
      <c r="M20" s="128">
        <v>102.5</v>
      </c>
    </row>
    <row r="21" spans="1:13" ht="16.5" customHeight="1">
      <c r="A21" s="187" t="s">
        <v>50</v>
      </c>
      <c r="B21" s="188"/>
      <c r="C21" s="34">
        <f aca="true" t="shared" si="2" ref="C21:M21">SUM(C5:C20)</f>
        <v>147</v>
      </c>
      <c r="D21" s="34">
        <f t="shared" si="2"/>
        <v>1782</v>
      </c>
      <c r="E21" s="34">
        <f t="shared" si="2"/>
        <v>52468</v>
      </c>
      <c r="F21" s="10">
        <f t="shared" si="2"/>
        <v>558927.67</v>
      </c>
      <c r="G21" s="10">
        <f t="shared" si="2"/>
        <v>23388.34</v>
      </c>
      <c r="H21" s="34">
        <f t="shared" si="2"/>
        <v>181694.22000000003</v>
      </c>
      <c r="I21" s="34">
        <f t="shared" si="2"/>
        <v>8987.81</v>
      </c>
      <c r="J21" s="34">
        <f t="shared" si="2"/>
        <v>203005.75999999998</v>
      </c>
      <c r="K21" s="34">
        <f t="shared" si="2"/>
        <v>2998.8199999999997</v>
      </c>
      <c r="L21" s="34">
        <f t="shared" si="2"/>
        <v>174227.68999999997</v>
      </c>
      <c r="M21" s="34">
        <f t="shared" si="2"/>
        <v>11401.71</v>
      </c>
    </row>
    <row r="22" spans="1:13" ht="33.75" customHeight="1">
      <c r="A22" s="189" t="s">
        <v>51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1"/>
      <c r="M22" s="135"/>
    </row>
  </sheetData>
  <sheetProtection/>
  <mergeCells count="8">
    <mergeCell ref="A21:B21"/>
    <mergeCell ref="A22:L22"/>
    <mergeCell ref="A2:M2"/>
    <mergeCell ref="A3:E3"/>
    <mergeCell ref="F3:G3"/>
    <mergeCell ref="H3:I3"/>
    <mergeCell ref="J3:K3"/>
    <mergeCell ref="L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15" sqref="D15"/>
    </sheetView>
  </sheetViews>
  <sheetFormatPr defaultColWidth="9.00390625" defaultRowHeight="14.25"/>
  <cols>
    <col min="1" max="1" width="9.125" style="0" customWidth="1"/>
    <col min="2" max="2" width="13.75390625" style="0" customWidth="1"/>
    <col min="3" max="3" width="9.00390625" style="0" customWidth="1"/>
    <col min="4" max="4" width="7.375" style="0" customWidth="1"/>
    <col min="5" max="5" width="11.625" style="0" customWidth="1"/>
    <col min="6" max="6" width="10.25390625" style="0" customWidth="1"/>
    <col min="7" max="7" width="11.25390625" style="0" customWidth="1"/>
    <col min="8" max="8" width="10.50390625" style="0" customWidth="1"/>
    <col min="9" max="9" width="10.00390625" style="0" customWidth="1"/>
    <col min="10" max="10" width="10.375" style="0" customWidth="1"/>
    <col min="11" max="11" width="10.875" style="0" customWidth="1"/>
    <col min="12" max="12" width="9.75390625" style="0" customWidth="1"/>
    <col min="13" max="13" width="11.375" style="0" customWidth="1"/>
    <col min="14" max="14" width="8.125" style="0" customWidth="1"/>
  </cols>
  <sheetData>
    <row r="1" spans="1:13" ht="20.25">
      <c r="A1" s="6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9" customFormat="1" ht="19.5" customHeight="1">
      <c r="A2" s="9" t="s">
        <v>259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  <c r="M2" s="28"/>
    </row>
    <row r="3" spans="1:13" s="20" customFormat="1" ht="14.25" customHeight="1">
      <c r="A3" s="194" t="s">
        <v>55</v>
      </c>
      <c r="B3" s="195"/>
      <c r="C3" s="195"/>
      <c r="D3" s="195"/>
      <c r="E3" s="199" t="s">
        <v>44</v>
      </c>
      <c r="F3" s="200"/>
      <c r="G3" s="199" t="s">
        <v>15</v>
      </c>
      <c r="H3" s="200"/>
      <c r="I3" s="199" t="s">
        <v>45</v>
      </c>
      <c r="J3" s="200"/>
      <c r="K3" s="199" t="s">
        <v>46</v>
      </c>
      <c r="L3" s="200"/>
      <c r="M3" s="29"/>
    </row>
    <row r="4" spans="1:13" s="21" customFormat="1" ht="24" customHeight="1">
      <c r="A4" s="10" t="s">
        <v>6</v>
      </c>
      <c r="B4" s="10" t="s">
        <v>56</v>
      </c>
      <c r="C4" s="10" t="s">
        <v>9</v>
      </c>
      <c r="D4" s="10" t="s">
        <v>10</v>
      </c>
      <c r="E4" s="11"/>
      <c r="F4" s="10" t="s">
        <v>49</v>
      </c>
      <c r="G4" s="11"/>
      <c r="H4" s="10" t="s">
        <v>49</v>
      </c>
      <c r="I4" s="11"/>
      <c r="J4" s="10" t="s">
        <v>49</v>
      </c>
      <c r="K4" s="11"/>
      <c r="L4" s="10" t="s">
        <v>49</v>
      </c>
      <c r="M4" s="30"/>
    </row>
    <row r="5" spans="1:13" s="22" customFormat="1" ht="31.5" customHeight="1">
      <c r="A5" s="25">
        <v>1</v>
      </c>
      <c r="B5" s="25"/>
      <c r="C5" s="13"/>
      <c r="D5" s="13"/>
      <c r="E5" s="13">
        <f>IF(G5+I5+L5&gt;0,G5+I5+L5,"")</f>
      </c>
      <c r="F5" s="13"/>
      <c r="G5" s="13"/>
      <c r="H5" s="13"/>
      <c r="I5" s="13"/>
      <c r="J5" s="13"/>
      <c r="K5" s="13"/>
      <c r="L5" s="13"/>
      <c r="M5" s="31"/>
    </row>
    <row r="6" spans="1:13" s="22" customFormat="1" ht="31.5" customHeight="1">
      <c r="A6" s="25">
        <v>2</v>
      </c>
      <c r="B6" s="25"/>
      <c r="C6" s="13"/>
      <c r="D6" s="13"/>
      <c r="E6" s="13"/>
      <c r="F6" s="13"/>
      <c r="G6" s="13"/>
      <c r="H6" s="13"/>
      <c r="I6" s="13"/>
      <c r="J6" s="13"/>
      <c r="K6" s="13"/>
      <c r="L6" s="13"/>
      <c r="M6" s="31"/>
    </row>
    <row r="7" spans="1:13" s="22" customFormat="1" ht="31.5" customHeight="1">
      <c r="A7" s="25">
        <v>3</v>
      </c>
      <c r="B7" s="25"/>
      <c r="C7" s="13"/>
      <c r="D7" s="13"/>
      <c r="E7" s="13"/>
      <c r="F7" s="13"/>
      <c r="G7" s="13"/>
      <c r="H7" s="13"/>
      <c r="I7" s="13"/>
      <c r="J7" s="13"/>
      <c r="K7" s="13"/>
      <c r="L7" s="13"/>
      <c r="M7" s="31"/>
    </row>
    <row r="8" spans="1:13" s="22" customFormat="1" ht="31.5" customHeight="1">
      <c r="A8" s="25">
        <v>4</v>
      </c>
      <c r="B8" s="25"/>
      <c r="C8" s="13"/>
      <c r="D8" s="13"/>
      <c r="E8" s="13"/>
      <c r="F8" s="13"/>
      <c r="G8" s="13"/>
      <c r="H8" s="13"/>
      <c r="I8" s="13"/>
      <c r="J8" s="13"/>
      <c r="K8" s="13"/>
      <c r="L8" s="13"/>
      <c r="M8" s="31"/>
    </row>
    <row r="9" spans="1:13" s="22" customFormat="1" ht="31.5" customHeight="1">
      <c r="A9" s="25">
        <v>5</v>
      </c>
      <c r="B9" s="25"/>
      <c r="C9" s="13"/>
      <c r="D9" s="13"/>
      <c r="E9" s="13"/>
      <c r="F9" s="13"/>
      <c r="G9" s="13"/>
      <c r="H9" s="13"/>
      <c r="I9" s="13"/>
      <c r="J9" s="13"/>
      <c r="K9" s="13"/>
      <c r="L9" s="13"/>
      <c r="M9" s="31"/>
    </row>
    <row r="10" spans="1:13" s="22" customFormat="1" ht="31.5" customHeight="1">
      <c r="A10" s="25">
        <v>6</v>
      </c>
      <c r="B10" s="2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1"/>
    </row>
    <row r="11" spans="1:13" s="22" customFormat="1" ht="31.5" customHeight="1">
      <c r="A11" s="25">
        <v>7</v>
      </c>
      <c r="B11" s="2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1"/>
    </row>
    <row r="12" spans="1:13" s="22" customFormat="1" ht="31.5" customHeight="1">
      <c r="A12" s="25">
        <v>8</v>
      </c>
      <c r="B12" s="2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31"/>
    </row>
    <row r="13" spans="1:13" s="22" customFormat="1" ht="31.5" customHeight="1">
      <c r="A13" s="25">
        <v>9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1"/>
    </row>
    <row r="14" spans="1:13" s="22" customFormat="1" ht="31.5" customHeight="1">
      <c r="A14" s="25">
        <v>10</v>
      </c>
      <c r="B14" s="2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1"/>
    </row>
    <row r="15" spans="1:13" s="4" customFormat="1" ht="33" customHeight="1">
      <c r="A15" s="187" t="s">
        <v>60</v>
      </c>
      <c r="B15" s="197"/>
      <c r="C15" s="13"/>
      <c r="D15" s="13"/>
      <c r="E15" s="13">
        <f>IF(G15+I15+L15&gt;0,G15+I15+L15,"")</f>
      </c>
      <c r="F15" s="13"/>
      <c r="G15" s="13"/>
      <c r="H15" s="13"/>
      <c r="I15" s="13"/>
      <c r="J15" s="13"/>
      <c r="K15" s="13"/>
      <c r="L15" s="13"/>
      <c r="M15" s="31"/>
    </row>
    <row r="16" spans="1:6" s="23" customFormat="1" ht="28.5" customHeight="1">
      <c r="A16" s="16" t="s">
        <v>61</v>
      </c>
      <c r="B16" s="26"/>
      <c r="C16" s="26"/>
      <c r="D16" s="26"/>
      <c r="E16" s="16" t="s">
        <v>101</v>
      </c>
      <c r="F16" s="27"/>
    </row>
  </sheetData>
  <sheetProtection/>
  <mergeCells count="7">
    <mergeCell ref="A15:B15"/>
    <mergeCell ref="I2:L2"/>
    <mergeCell ref="A3:D3"/>
    <mergeCell ref="E3:F3"/>
    <mergeCell ref="G3:H3"/>
    <mergeCell ref="I3:J3"/>
    <mergeCell ref="K3:L3"/>
  </mergeCells>
  <printOptions/>
  <pageMargins left="0.75" right="0.55" top="0.7900000000000001" bottom="0.7900000000000001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L4" sqref="L4"/>
    </sheetView>
  </sheetViews>
  <sheetFormatPr defaultColWidth="9.00390625" defaultRowHeight="14.25"/>
  <cols>
    <col min="1" max="1" width="9.125" style="0" customWidth="1"/>
    <col min="2" max="2" width="11.625" style="0" customWidth="1"/>
    <col min="3" max="3" width="9.375" style="0" customWidth="1"/>
    <col min="4" max="4" width="9.00390625" style="0" customWidth="1"/>
    <col min="5" max="5" width="7.625" style="0" customWidth="1"/>
    <col min="6" max="6" width="7.375" style="0" customWidth="1"/>
    <col min="7" max="7" width="9.25390625" style="0" customWidth="1"/>
    <col min="8" max="8" width="8.875" style="0" customWidth="1"/>
    <col min="9" max="9" width="7.625" style="0" customWidth="1"/>
    <col min="10" max="10" width="8.375" style="0" customWidth="1"/>
    <col min="11" max="11" width="9.25390625" style="0" customWidth="1"/>
    <col min="12" max="12" width="8.625" style="0" customWidth="1"/>
    <col min="13" max="13" width="9.875" style="0" customWidth="1"/>
    <col min="14" max="14" width="8.25390625" style="0" customWidth="1"/>
  </cols>
  <sheetData>
    <row r="1" spans="1:14" ht="20.25">
      <c r="A1" s="6" t="s">
        <v>260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  <c r="N1" s="17"/>
    </row>
    <row r="2" spans="1:14" s="1" customFormat="1" ht="19.5" customHeight="1">
      <c r="A2" s="8" t="s">
        <v>261</v>
      </c>
      <c r="B2" s="9"/>
      <c r="C2" s="9"/>
      <c r="D2" s="9"/>
      <c r="E2" s="9"/>
      <c r="F2" s="9"/>
      <c r="G2" s="9"/>
      <c r="H2" s="9"/>
      <c r="I2" s="9"/>
      <c r="J2" s="9"/>
      <c r="K2" s="18" t="s">
        <v>54</v>
      </c>
      <c r="L2" s="9"/>
      <c r="M2" s="9"/>
      <c r="N2" s="9"/>
    </row>
    <row r="3" spans="1:14" s="2" customFormat="1" ht="15" customHeight="1">
      <c r="A3" s="240" t="s">
        <v>2</v>
      </c>
      <c r="B3" s="241"/>
      <c r="C3" s="241"/>
      <c r="D3" s="241"/>
      <c r="E3" s="241"/>
      <c r="F3" s="241"/>
      <c r="G3" s="199" t="s">
        <v>44</v>
      </c>
      <c r="H3" s="200"/>
      <c r="I3" s="199" t="s">
        <v>15</v>
      </c>
      <c r="J3" s="200"/>
      <c r="K3" s="199" t="s">
        <v>45</v>
      </c>
      <c r="L3" s="200"/>
      <c r="M3" s="199" t="s">
        <v>46</v>
      </c>
      <c r="N3" s="200"/>
    </row>
    <row r="4" spans="1:14" s="3" customFormat="1" ht="25.5" customHeight="1">
      <c r="A4" s="10" t="s">
        <v>262</v>
      </c>
      <c r="B4" s="10" t="s">
        <v>263</v>
      </c>
      <c r="C4" s="10" t="s">
        <v>264</v>
      </c>
      <c r="D4" s="10" t="s">
        <v>48</v>
      </c>
      <c r="E4" s="10" t="s">
        <v>9</v>
      </c>
      <c r="F4" s="10" t="s">
        <v>10</v>
      </c>
      <c r="G4" s="11"/>
      <c r="H4" s="10" t="s">
        <v>49</v>
      </c>
      <c r="I4" s="11"/>
      <c r="J4" s="10" t="s">
        <v>49</v>
      </c>
      <c r="K4" s="11"/>
      <c r="L4" s="10" t="s">
        <v>49</v>
      </c>
      <c r="M4" s="11"/>
      <c r="N4" s="10" t="s">
        <v>49</v>
      </c>
    </row>
    <row r="5" spans="1:14" s="4" customFormat="1" ht="39" customHeight="1">
      <c r="A5" s="12"/>
      <c r="B5" s="12"/>
      <c r="C5" s="13"/>
      <c r="D5" s="13"/>
      <c r="E5" s="13"/>
      <c r="F5" s="13"/>
      <c r="G5" s="13">
        <f>IF(I5+K5+N5&gt;0,I5+K5+N5,"")</f>
      </c>
      <c r="H5" s="13"/>
      <c r="I5" s="13"/>
      <c r="J5" s="13"/>
      <c r="K5" s="13"/>
      <c r="L5" s="13"/>
      <c r="M5" s="13"/>
      <c r="N5" s="13"/>
    </row>
    <row r="6" spans="1:14" s="4" customFormat="1" ht="39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4" customFormat="1" ht="39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4" customFormat="1" ht="39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4" customFormat="1" ht="39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" customFormat="1" ht="39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4" customFormat="1" ht="39" customHeight="1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4" customFormat="1" ht="24" customHeight="1">
      <c r="A12" s="187" t="s">
        <v>265</v>
      </c>
      <c r="B12" s="197"/>
      <c r="C12" s="14"/>
      <c r="D12" s="14"/>
      <c r="E12" s="14"/>
      <c r="F12" s="14"/>
      <c r="G12" s="13">
        <f>IF(I12+K12+N12&gt;0,I12+K12+N12,"")</f>
      </c>
      <c r="H12" s="13"/>
      <c r="I12" s="13"/>
      <c r="J12" s="13"/>
      <c r="K12" s="13"/>
      <c r="L12" s="13"/>
      <c r="M12" s="13"/>
      <c r="N12" s="13"/>
    </row>
    <row r="13" spans="1:16" s="5" customFormat="1" ht="24.75" customHeight="1">
      <c r="A13" s="15" t="s">
        <v>266</v>
      </c>
      <c r="B13" s="15"/>
      <c r="C13" s="15"/>
      <c r="D13" s="15"/>
      <c r="E13" s="15" t="s">
        <v>267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</row>
  </sheetData>
  <sheetProtection/>
  <mergeCells count="6">
    <mergeCell ref="M3:N3"/>
    <mergeCell ref="A12:B12"/>
    <mergeCell ref="A3:F3"/>
    <mergeCell ref="G3:H3"/>
    <mergeCell ref="I3:J3"/>
    <mergeCell ref="K3:L3"/>
  </mergeCells>
  <printOptions/>
  <pageMargins left="0.75" right="0.55" top="0.7900000000000001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workbookViewId="0" topLeftCell="A1">
      <selection activeCell="F7" sqref="F7"/>
    </sheetView>
  </sheetViews>
  <sheetFormatPr defaultColWidth="9.00390625" defaultRowHeight="14.25"/>
  <sheetData>
    <row r="1" spans="1:12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53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6" t="s">
        <v>44</v>
      </c>
      <c r="F3" s="196"/>
      <c r="G3" s="196" t="s">
        <v>15</v>
      </c>
      <c r="H3" s="196"/>
      <c r="I3" s="196" t="s">
        <v>45</v>
      </c>
      <c r="J3" s="196"/>
      <c r="K3" s="196" t="s">
        <v>46</v>
      </c>
      <c r="L3" s="196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</row>
    <row r="5" spans="1:12" ht="15.75">
      <c r="A5" s="25">
        <v>1</v>
      </c>
      <c r="B5" s="105" t="s">
        <v>57</v>
      </c>
      <c r="C5" s="13">
        <v>14</v>
      </c>
      <c r="D5" s="13">
        <v>503</v>
      </c>
      <c r="E5" s="53">
        <v>1565.73</v>
      </c>
      <c r="F5" s="53"/>
      <c r="G5" s="53">
        <v>260.3</v>
      </c>
      <c r="H5" s="124"/>
      <c r="I5" s="53">
        <v>1045.13</v>
      </c>
      <c r="J5" s="53"/>
      <c r="K5" s="125">
        <v>260.3</v>
      </c>
      <c r="L5" s="53"/>
    </row>
    <row r="6" spans="1:12" ht="15.75">
      <c r="A6" s="25">
        <v>2</v>
      </c>
      <c r="B6" s="105" t="s">
        <v>58</v>
      </c>
      <c r="C6" s="13">
        <v>17</v>
      </c>
      <c r="D6" s="13">
        <v>1027</v>
      </c>
      <c r="E6" s="53">
        <v>5736.42</v>
      </c>
      <c r="F6" s="53"/>
      <c r="G6" s="53">
        <v>2455.21</v>
      </c>
      <c r="H6" s="53"/>
      <c r="I6" s="53">
        <v>826</v>
      </c>
      <c r="J6" s="53"/>
      <c r="K6" s="53">
        <v>2455.21</v>
      </c>
      <c r="L6" s="53"/>
    </row>
    <row r="7" spans="1:12" ht="15.75">
      <c r="A7" s="25">
        <v>3</v>
      </c>
      <c r="B7" s="105" t="s">
        <v>59</v>
      </c>
      <c r="C7" s="13"/>
      <c r="D7" s="13">
        <v>7</v>
      </c>
      <c r="E7" s="53">
        <v>81.5</v>
      </c>
      <c r="F7" s="53"/>
      <c r="G7" s="53"/>
      <c r="H7" s="53"/>
      <c r="I7" s="53">
        <v>81.5</v>
      </c>
      <c r="J7" s="53"/>
      <c r="K7" s="53"/>
      <c r="L7" s="53"/>
    </row>
    <row r="8" spans="1:12" ht="15.75">
      <c r="A8" s="25">
        <v>4</v>
      </c>
      <c r="B8" s="25"/>
      <c r="C8" s="13"/>
      <c r="D8" s="13"/>
      <c r="E8" s="53"/>
      <c r="F8" s="53"/>
      <c r="G8" s="53"/>
      <c r="H8" s="53"/>
      <c r="I8" s="53"/>
      <c r="J8" s="53"/>
      <c r="K8" s="53"/>
      <c r="L8" s="53"/>
    </row>
    <row r="9" spans="1:12" ht="15.75">
      <c r="A9" s="25">
        <v>5</v>
      </c>
      <c r="B9" s="25"/>
      <c r="C9" s="13"/>
      <c r="D9" s="13"/>
      <c r="E9" s="53"/>
      <c r="F9" s="53"/>
      <c r="G9" s="53"/>
      <c r="H9" s="53"/>
      <c r="I9" s="53"/>
      <c r="J9" s="53"/>
      <c r="K9" s="53"/>
      <c r="L9" s="53"/>
    </row>
    <row r="10" spans="1:12" ht="15.75">
      <c r="A10" s="25">
        <v>6</v>
      </c>
      <c r="B10" s="25"/>
      <c r="C10" s="13"/>
      <c r="D10" s="13"/>
      <c r="E10" s="53"/>
      <c r="F10" s="53"/>
      <c r="G10" s="53"/>
      <c r="H10" s="53"/>
      <c r="I10" s="53"/>
      <c r="J10" s="53"/>
      <c r="K10" s="53"/>
      <c r="L10" s="53"/>
    </row>
    <row r="11" spans="1:12" ht="15.75">
      <c r="A11" s="25">
        <v>7</v>
      </c>
      <c r="B11" s="25"/>
      <c r="C11" s="13"/>
      <c r="D11" s="13"/>
      <c r="E11" s="53"/>
      <c r="F11" s="53"/>
      <c r="G11" s="53"/>
      <c r="H11" s="53"/>
      <c r="I11" s="53"/>
      <c r="J11" s="53"/>
      <c r="K11" s="53"/>
      <c r="L11" s="53"/>
    </row>
    <row r="12" spans="1:12" ht="15.75">
      <c r="A12" s="25">
        <v>8</v>
      </c>
      <c r="B12" s="25"/>
      <c r="C12" s="13"/>
      <c r="D12" s="13"/>
      <c r="E12" s="53"/>
      <c r="F12" s="53"/>
      <c r="G12" s="53"/>
      <c r="H12" s="53"/>
      <c r="I12" s="53"/>
      <c r="J12" s="53"/>
      <c r="K12" s="53"/>
      <c r="L12" s="53"/>
    </row>
    <row r="13" spans="1:12" ht="15.75">
      <c r="A13" s="25">
        <v>9</v>
      </c>
      <c r="B13" s="25"/>
      <c r="C13" s="13"/>
      <c r="D13" s="13"/>
      <c r="E13" s="53"/>
      <c r="F13" s="53"/>
      <c r="G13" s="53"/>
      <c r="H13" s="53"/>
      <c r="I13" s="53"/>
      <c r="J13" s="53"/>
      <c r="K13" s="53"/>
      <c r="L13" s="53"/>
    </row>
    <row r="14" spans="1:12" ht="15.75">
      <c r="A14" s="25">
        <v>10</v>
      </c>
      <c r="B14" s="25"/>
      <c r="C14" s="13"/>
      <c r="D14" s="13"/>
      <c r="E14" s="53"/>
      <c r="F14" s="53"/>
      <c r="G14" s="53"/>
      <c r="H14" s="53"/>
      <c r="I14" s="53"/>
      <c r="J14" s="53"/>
      <c r="K14" s="53"/>
      <c r="L14" s="53"/>
    </row>
    <row r="15" spans="1:12" ht="15.75">
      <c r="A15" s="187" t="s">
        <v>60</v>
      </c>
      <c r="B15" s="197"/>
      <c r="C15" s="13">
        <f>SUM(C5:C14)</f>
        <v>31</v>
      </c>
      <c r="D15" s="13">
        <v>1537</v>
      </c>
      <c r="E15" s="53">
        <f>SUM(E5:E14)</f>
        <v>7383.65</v>
      </c>
      <c r="F15" s="53"/>
      <c r="G15" s="125">
        <v>2715.51</v>
      </c>
      <c r="H15" s="125"/>
      <c r="I15" s="125">
        <v>1952.63</v>
      </c>
      <c r="J15" s="53"/>
      <c r="K15" s="125">
        <v>2715.51</v>
      </c>
      <c r="L15" s="53"/>
    </row>
    <row r="16" spans="1:12" ht="14.25">
      <c r="A16" s="16" t="s">
        <v>61</v>
      </c>
      <c r="B16" s="26"/>
      <c r="C16" s="26"/>
      <c r="D16" s="26"/>
      <c r="E16" s="16" t="s">
        <v>62</v>
      </c>
      <c r="F16" s="27"/>
      <c r="G16" s="23"/>
      <c r="H16" s="23"/>
      <c r="I16" s="23"/>
      <c r="J16" s="23"/>
      <c r="K16" s="23"/>
      <c r="L16" s="23"/>
    </row>
  </sheetData>
  <sheetProtection/>
  <mergeCells count="7">
    <mergeCell ref="A15:B15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workbookViewId="0" topLeftCell="A1">
      <selection activeCell="A1" sqref="A1:L18"/>
    </sheetView>
  </sheetViews>
  <sheetFormatPr defaultColWidth="9.00390625" defaultRowHeight="14.25"/>
  <sheetData>
    <row r="1" spans="1:12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63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6" t="s">
        <v>44</v>
      </c>
      <c r="F3" s="196"/>
      <c r="G3" s="196" t="s">
        <v>15</v>
      </c>
      <c r="H3" s="196"/>
      <c r="I3" s="196" t="s">
        <v>45</v>
      </c>
      <c r="J3" s="196"/>
      <c r="K3" s="196" t="s">
        <v>46</v>
      </c>
      <c r="L3" s="196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</row>
    <row r="5" spans="1:12" s="108" customFormat="1" ht="14.25">
      <c r="A5" s="25">
        <v>1</v>
      </c>
      <c r="B5" s="105" t="s">
        <v>64</v>
      </c>
      <c r="C5" s="25">
        <v>13</v>
      </c>
      <c r="D5" s="25">
        <v>291</v>
      </c>
      <c r="E5" s="25">
        <v>6007.04</v>
      </c>
      <c r="F5" s="25"/>
      <c r="G5" s="25">
        <v>1260.45</v>
      </c>
      <c r="H5" s="25"/>
      <c r="I5" s="25">
        <v>3486.14</v>
      </c>
      <c r="J5" s="25"/>
      <c r="K5" s="25">
        <v>1260.45</v>
      </c>
      <c r="L5" s="13"/>
    </row>
    <row r="6" spans="1:12" s="108" customFormat="1" ht="14.25">
      <c r="A6" s="25">
        <v>2</v>
      </c>
      <c r="B6" s="105" t="s">
        <v>65</v>
      </c>
      <c r="C6" s="25">
        <v>8</v>
      </c>
      <c r="D6" s="25">
        <v>57</v>
      </c>
      <c r="E6" s="25">
        <v>2075.88</v>
      </c>
      <c r="F6" s="25"/>
      <c r="G6" s="25">
        <v>688.35</v>
      </c>
      <c r="H6" s="25"/>
      <c r="I6" s="25">
        <v>699.18</v>
      </c>
      <c r="J6" s="25"/>
      <c r="K6" s="25">
        <v>688.35</v>
      </c>
      <c r="L6" s="13"/>
    </row>
    <row r="7" spans="1:12" s="108" customFormat="1" ht="14.25">
      <c r="A7" s="25">
        <v>3</v>
      </c>
      <c r="B7" s="105" t="s">
        <v>66</v>
      </c>
      <c r="C7" s="25">
        <v>6</v>
      </c>
      <c r="D7" s="25">
        <v>306</v>
      </c>
      <c r="E7" s="25">
        <v>955.24</v>
      </c>
      <c r="F7" s="25"/>
      <c r="G7" s="25">
        <v>273.3</v>
      </c>
      <c r="H7" s="25"/>
      <c r="I7" s="25">
        <v>408.64</v>
      </c>
      <c r="J7" s="25"/>
      <c r="K7" s="25">
        <v>273.3</v>
      </c>
      <c r="L7" s="13"/>
    </row>
    <row r="8" spans="1:12" s="108" customFormat="1" ht="14.25">
      <c r="A8" s="25">
        <v>4</v>
      </c>
      <c r="B8" s="105" t="s">
        <v>67</v>
      </c>
      <c r="C8" s="25">
        <v>5</v>
      </c>
      <c r="D8" s="25">
        <v>143</v>
      </c>
      <c r="E8" s="25">
        <v>324.65</v>
      </c>
      <c r="F8" s="25"/>
      <c r="G8" s="25"/>
      <c r="H8" s="25"/>
      <c r="I8" s="25">
        <v>324.65</v>
      </c>
      <c r="J8" s="25"/>
      <c r="K8" s="25"/>
      <c r="L8" s="13"/>
    </row>
    <row r="9" spans="1:12" s="108" customFormat="1" ht="14.25">
      <c r="A9" s="25">
        <v>5</v>
      </c>
      <c r="B9" s="105" t="s">
        <v>68</v>
      </c>
      <c r="C9" s="25">
        <v>16</v>
      </c>
      <c r="D9" s="25">
        <v>644</v>
      </c>
      <c r="E9" s="25">
        <v>5103.89</v>
      </c>
      <c r="F9" s="25"/>
      <c r="G9" s="25">
        <v>972.25</v>
      </c>
      <c r="H9" s="25"/>
      <c r="I9" s="25">
        <v>3155.49</v>
      </c>
      <c r="J9" s="25"/>
      <c r="K9" s="25">
        <v>976.15</v>
      </c>
      <c r="L9" s="13"/>
    </row>
    <row r="10" spans="1:12" s="108" customFormat="1" ht="14.25">
      <c r="A10" s="25">
        <v>6</v>
      </c>
      <c r="B10" s="105" t="s">
        <v>69</v>
      </c>
      <c r="C10" s="25">
        <v>17</v>
      </c>
      <c r="D10" s="25">
        <v>203</v>
      </c>
      <c r="E10" s="25">
        <v>5693.43</v>
      </c>
      <c r="F10" s="25"/>
      <c r="G10" s="25">
        <v>2376.35</v>
      </c>
      <c r="H10" s="25"/>
      <c r="I10" s="25">
        <v>939.73</v>
      </c>
      <c r="J10" s="25"/>
      <c r="K10" s="25">
        <v>2377.35</v>
      </c>
      <c r="L10" s="13"/>
    </row>
    <row r="11" spans="1:12" s="108" customFormat="1" ht="14.25">
      <c r="A11" s="25">
        <v>7</v>
      </c>
      <c r="B11" s="105" t="s">
        <v>70</v>
      </c>
      <c r="C11" s="25">
        <v>18</v>
      </c>
      <c r="D11" s="25">
        <v>598</v>
      </c>
      <c r="E11" s="25">
        <v>6012.28</v>
      </c>
      <c r="F11" s="25"/>
      <c r="G11" s="25">
        <v>1603</v>
      </c>
      <c r="H11" s="25"/>
      <c r="I11" s="25">
        <v>2587.88</v>
      </c>
      <c r="J11" s="25"/>
      <c r="K11" s="25">
        <v>1821.4</v>
      </c>
      <c r="L11" s="13"/>
    </row>
    <row r="12" spans="1:12" s="108" customFormat="1" ht="14.25">
      <c r="A12" s="25">
        <v>8</v>
      </c>
      <c r="B12" s="105" t="s">
        <v>71</v>
      </c>
      <c r="C12" s="25">
        <v>7</v>
      </c>
      <c r="D12" s="25">
        <v>550</v>
      </c>
      <c r="E12" s="25">
        <v>4251.86</v>
      </c>
      <c r="F12" s="25"/>
      <c r="G12" s="25">
        <v>1360</v>
      </c>
      <c r="H12" s="25"/>
      <c r="I12" s="25">
        <v>1531.86</v>
      </c>
      <c r="J12" s="25"/>
      <c r="K12" s="25">
        <v>1360</v>
      </c>
      <c r="L12" s="13"/>
    </row>
    <row r="13" spans="1:12" s="108" customFormat="1" ht="14.25">
      <c r="A13" s="25">
        <v>9</v>
      </c>
      <c r="B13" s="105" t="s">
        <v>72</v>
      </c>
      <c r="C13" s="25">
        <v>1</v>
      </c>
      <c r="D13" s="25">
        <v>42</v>
      </c>
      <c r="E13" s="25">
        <v>142</v>
      </c>
      <c r="F13" s="25"/>
      <c r="G13" s="25"/>
      <c r="H13" s="25"/>
      <c r="I13" s="25">
        <v>142</v>
      </c>
      <c r="J13" s="25"/>
      <c r="K13" s="25"/>
      <c r="L13" s="13"/>
    </row>
    <row r="14" spans="1:12" s="108" customFormat="1" ht="14.25">
      <c r="A14" s="25">
        <v>10</v>
      </c>
      <c r="B14" s="105" t="s">
        <v>73</v>
      </c>
      <c r="C14" s="25">
        <v>1</v>
      </c>
      <c r="D14" s="25">
        <v>19</v>
      </c>
      <c r="E14" s="25">
        <v>208.83</v>
      </c>
      <c r="F14" s="25"/>
      <c r="G14" s="25">
        <v>41.75</v>
      </c>
      <c r="H14" s="25"/>
      <c r="I14" s="25">
        <v>125.33</v>
      </c>
      <c r="J14" s="25"/>
      <c r="K14" s="25">
        <v>41.75</v>
      </c>
      <c r="L14" s="13"/>
    </row>
    <row r="15" spans="1:12" s="108" customFormat="1" ht="14.25">
      <c r="A15" s="25">
        <v>11</v>
      </c>
      <c r="B15" s="105" t="s">
        <v>74</v>
      </c>
      <c r="C15" s="25">
        <v>2</v>
      </c>
      <c r="D15" s="25">
        <v>101</v>
      </c>
      <c r="E15" s="25">
        <v>1020.77</v>
      </c>
      <c r="F15" s="25"/>
      <c r="G15" s="25">
        <v>593.7</v>
      </c>
      <c r="H15" s="25"/>
      <c r="I15" s="25">
        <v>330.57</v>
      </c>
      <c r="J15" s="25"/>
      <c r="K15" s="25">
        <v>96.5</v>
      </c>
      <c r="L15" s="13"/>
    </row>
    <row r="16" spans="1:12" s="108" customFormat="1" ht="14.25">
      <c r="A16" s="25">
        <v>12</v>
      </c>
      <c r="B16" s="105" t="s">
        <v>75</v>
      </c>
      <c r="C16" s="25">
        <v>21</v>
      </c>
      <c r="D16" s="25">
        <v>397</v>
      </c>
      <c r="E16" s="25">
        <v>4466.12</v>
      </c>
      <c r="F16" s="25"/>
      <c r="G16" s="25">
        <v>1299.69</v>
      </c>
      <c r="H16" s="25"/>
      <c r="I16" s="25">
        <v>1866.74</v>
      </c>
      <c r="J16" s="25"/>
      <c r="K16" s="25">
        <v>1299.69</v>
      </c>
      <c r="L16" s="13"/>
    </row>
    <row r="17" spans="1:12" s="108" customFormat="1" ht="14.25">
      <c r="A17" s="187" t="s">
        <v>60</v>
      </c>
      <c r="B17" s="197"/>
      <c r="C17" s="25">
        <f>SUM(C5:C16)</f>
        <v>115</v>
      </c>
      <c r="D17" s="25">
        <f>SUM(D5:D16)</f>
        <v>3351</v>
      </c>
      <c r="E17" s="25">
        <f>SUM(E5:E16)</f>
        <v>36261.990000000005</v>
      </c>
      <c r="F17" s="25"/>
      <c r="G17" s="25">
        <f>SUM(G5:G16)</f>
        <v>10468.840000000002</v>
      </c>
      <c r="H17" s="25"/>
      <c r="I17" s="25">
        <f>SUM(I5:I16)</f>
        <v>15598.21</v>
      </c>
      <c r="J17" s="25"/>
      <c r="K17" s="25">
        <f>SUM(K5:K16)</f>
        <v>10194.94</v>
      </c>
      <c r="L17" s="13"/>
    </row>
    <row r="18" spans="1:12" ht="14.25">
      <c r="A18" s="16" t="s">
        <v>61</v>
      </c>
      <c r="B18" s="26"/>
      <c r="C18" s="26"/>
      <c r="D18" s="26"/>
      <c r="E18" s="16" t="s">
        <v>62</v>
      </c>
      <c r="F18" s="27"/>
      <c r="G18" s="23"/>
      <c r="H18" s="23"/>
      <c r="I18" s="23"/>
      <c r="J18" s="23"/>
      <c r="K18" s="23"/>
      <c r="L18" s="23"/>
    </row>
  </sheetData>
  <sheetProtection/>
  <mergeCells count="7">
    <mergeCell ref="A17:B17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workbookViewId="0" topLeftCell="A1">
      <selection activeCell="G13" sqref="G13"/>
    </sheetView>
  </sheetViews>
  <sheetFormatPr defaultColWidth="9.00390625" defaultRowHeight="14.25"/>
  <sheetData>
    <row r="1" spans="1:12" ht="14.25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4.25">
      <c r="A2" s="120" t="s">
        <v>76</v>
      </c>
      <c r="B2" s="120"/>
      <c r="C2" s="120"/>
      <c r="D2" s="120"/>
      <c r="E2" s="119"/>
      <c r="F2" s="119"/>
      <c r="G2" s="119"/>
      <c r="H2" s="119"/>
      <c r="I2" s="119" t="s">
        <v>54</v>
      </c>
      <c r="J2" s="119"/>
      <c r="K2" s="119"/>
      <c r="L2" s="119"/>
    </row>
    <row r="3" spans="1:12" ht="14.25">
      <c r="A3" s="121" t="s">
        <v>55</v>
      </c>
      <c r="B3" s="119"/>
      <c r="C3" s="119"/>
      <c r="D3" s="119"/>
      <c r="E3" s="198" t="s">
        <v>44</v>
      </c>
      <c r="F3" s="198"/>
      <c r="G3" s="198" t="s">
        <v>15</v>
      </c>
      <c r="H3" s="198"/>
      <c r="I3" s="198" t="s">
        <v>45</v>
      </c>
      <c r="J3" s="198"/>
      <c r="K3" s="198" t="s">
        <v>46</v>
      </c>
      <c r="L3" s="198"/>
    </row>
    <row r="4" spans="1:12" ht="27">
      <c r="A4" s="122" t="s">
        <v>6</v>
      </c>
      <c r="B4" s="122" t="s">
        <v>56</v>
      </c>
      <c r="C4" s="122" t="s">
        <v>9</v>
      </c>
      <c r="D4" s="122" t="s">
        <v>10</v>
      </c>
      <c r="E4" s="122"/>
      <c r="F4" s="123" t="s">
        <v>49</v>
      </c>
      <c r="G4" s="122"/>
      <c r="H4" s="123" t="s">
        <v>49</v>
      </c>
      <c r="I4" s="122"/>
      <c r="J4" s="123" t="s">
        <v>49</v>
      </c>
      <c r="K4" s="122"/>
      <c r="L4" s="123" t="s">
        <v>49</v>
      </c>
    </row>
    <row r="5" spans="1:12" ht="14.25">
      <c r="A5" s="122">
        <v>1</v>
      </c>
      <c r="B5" s="122" t="s">
        <v>77</v>
      </c>
      <c r="C5" s="122">
        <v>18</v>
      </c>
      <c r="D5" s="122">
        <v>318</v>
      </c>
      <c r="E5" s="122">
        <v>3144.05</v>
      </c>
      <c r="F5" s="122"/>
      <c r="G5" s="122">
        <v>81.17</v>
      </c>
      <c r="H5" s="122"/>
      <c r="I5" s="122">
        <v>2981.71</v>
      </c>
      <c r="J5" s="122"/>
      <c r="K5" s="122">
        <v>81.17</v>
      </c>
      <c r="L5" s="122"/>
    </row>
    <row r="6" spans="1:12" ht="14.25">
      <c r="A6" s="122">
        <v>2</v>
      </c>
      <c r="B6" s="122" t="s">
        <v>78</v>
      </c>
      <c r="C6" s="122">
        <v>20</v>
      </c>
      <c r="D6" s="122">
        <v>335</v>
      </c>
      <c r="E6" s="122">
        <v>9863.96</v>
      </c>
      <c r="F6" s="122">
        <v>830</v>
      </c>
      <c r="G6" s="122">
        <v>3901.16</v>
      </c>
      <c r="H6" s="122">
        <v>400</v>
      </c>
      <c r="I6" s="122">
        <v>2619.85</v>
      </c>
      <c r="J6" s="122">
        <v>30</v>
      </c>
      <c r="K6" s="122">
        <v>3342.95</v>
      </c>
      <c r="L6" s="122">
        <v>400</v>
      </c>
    </row>
    <row r="7" spans="1:12" ht="14.25">
      <c r="A7" s="122">
        <v>3</v>
      </c>
      <c r="B7" s="122" t="s">
        <v>79</v>
      </c>
      <c r="C7" s="122">
        <v>10</v>
      </c>
      <c r="D7" s="122">
        <v>289</v>
      </c>
      <c r="E7" s="122">
        <v>5824.38</v>
      </c>
      <c r="F7" s="122"/>
      <c r="G7" s="122">
        <v>1743.94</v>
      </c>
      <c r="H7" s="122"/>
      <c r="I7" s="122">
        <v>2336.5</v>
      </c>
      <c r="J7" s="122"/>
      <c r="K7" s="122">
        <v>1743.94</v>
      </c>
      <c r="L7" s="122"/>
    </row>
    <row r="8" spans="1:12" ht="14.25">
      <c r="A8" s="122">
        <v>4</v>
      </c>
      <c r="B8" s="122" t="s">
        <v>80</v>
      </c>
      <c r="C8" s="122">
        <v>8</v>
      </c>
      <c r="D8" s="122">
        <v>173</v>
      </c>
      <c r="E8" s="122">
        <v>5308.38</v>
      </c>
      <c r="F8" s="122">
        <v>2480</v>
      </c>
      <c r="G8" s="122">
        <v>2017.98</v>
      </c>
      <c r="H8" s="122">
        <v>1240</v>
      </c>
      <c r="I8" s="122">
        <v>1272.42</v>
      </c>
      <c r="J8" s="122"/>
      <c r="K8" s="122">
        <v>2017.98</v>
      </c>
      <c r="L8" s="122">
        <v>1240</v>
      </c>
    </row>
    <row r="9" spans="1:12" ht="14.25">
      <c r="A9" s="122">
        <v>5</v>
      </c>
      <c r="B9" s="122" t="s">
        <v>81</v>
      </c>
      <c r="C9" s="122">
        <v>9</v>
      </c>
      <c r="D9" s="122">
        <v>652</v>
      </c>
      <c r="E9" s="122">
        <v>5740.39</v>
      </c>
      <c r="F9" s="122"/>
      <c r="G9" s="122">
        <v>889.13</v>
      </c>
      <c r="H9" s="122"/>
      <c r="I9" s="122">
        <v>3962.13</v>
      </c>
      <c r="J9" s="122"/>
      <c r="K9" s="122">
        <v>889.13</v>
      </c>
      <c r="L9" s="122"/>
    </row>
    <row r="10" spans="1:12" ht="14.25">
      <c r="A10" s="122">
        <v>6</v>
      </c>
      <c r="B10" s="122" t="s">
        <v>82</v>
      </c>
      <c r="C10" s="122">
        <v>17</v>
      </c>
      <c r="D10" s="122">
        <v>306</v>
      </c>
      <c r="E10" s="122">
        <v>8929.98</v>
      </c>
      <c r="F10" s="122"/>
      <c r="G10" s="122">
        <v>3172.24</v>
      </c>
      <c r="H10" s="122"/>
      <c r="I10" s="122">
        <v>2579.28</v>
      </c>
      <c r="J10" s="122"/>
      <c r="K10" s="122">
        <v>3178.46</v>
      </c>
      <c r="L10" s="122"/>
    </row>
    <row r="11" spans="1:12" ht="14.25">
      <c r="A11" s="122">
        <v>7</v>
      </c>
      <c r="B11" s="122" t="s">
        <v>83</v>
      </c>
      <c r="C11" s="122">
        <v>20</v>
      </c>
      <c r="D11" s="122">
        <v>158</v>
      </c>
      <c r="E11" s="122">
        <v>8190.3</v>
      </c>
      <c r="F11" s="122"/>
      <c r="G11" s="122">
        <v>2985.63</v>
      </c>
      <c r="H11" s="122"/>
      <c r="I11" s="122">
        <v>2602.65</v>
      </c>
      <c r="J11" s="122"/>
      <c r="K11" s="122">
        <v>2602.02</v>
      </c>
      <c r="L11" s="122"/>
    </row>
    <row r="12" spans="1:12" ht="14.25">
      <c r="A12" s="122">
        <v>8</v>
      </c>
      <c r="B12" s="122" t="s">
        <v>84</v>
      </c>
      <c r="C12" s="122">
        <v>17</v>
      </c>
      <c r="D12" s="122">
        <v>647</v>
      </c>
      <c r="E12" s="122">
        <v>5442.48</v>
      </c>
      <c r="F12" s="122"/>
      <c r="G12" s="122">
        <v>558</v>
      </c>
      <c r="H12" s="122"/>
      <c r="I12" s="122">
        <v>4325.48</v>
      </c>
      <c r="J12" s="122"/>
      <c r="K12" s="122">
        <v>559</v>
      </c>
      <c r="L12" s="122"/>
    </row>
    <row r="13" spans="1:12" ht="14.25">
      <c r="A13" s="122">
        <v>9</v>
      </c>
      <c r="B13" s="122" t="s">
        <v>85</v>
      </c>
      <c r="C13" s="122">
        <v>1</v>
      </c>
      <c r="D13" s="122">
        <v>15</v>
      </c>
      <c r="E13" s="122">
        <v>670.75</v>
      </c>
      <c r="F13" s="122"/>
      <c r="G13" s="122">
        <v>142.5</v>
      </c>
      <c r="H13" s="122"/>
      <c r="I13" s="122">
        <v>385.75</v>
      </c>
      <c r="J13" s="122"/>
      <c r="K13" s="122">
        <v>142.5</v>
      </c>
      <c r="L13" s="122"/>
    </row>
    <row r="14" spans="1:12" ht="14.25">
      <c r="A14" s="122">
        <v>10</v>
      </c>
      <c r="B14" s="122" t="s">
        <v>86</v>
      </c>
      <c r="C14" s="122">
        <v>9</v>
      </c>
      <c r="D14" s="122">
        <v>239</v>
      </c>
      <c r="E14" s="122">
        <v>7526.84</v>
      </c>
      <c r="F14" s="122">
        <v>238.1</v>
      </c>
      <c r="G14" s="122">
        <v>2491.55</v>
      </c>
      <c r="H14" s="122">
        <v>119.05</v>
      </c>
      <c r="I14" s="122">
        <v>2543.74</v>
      </c>
      <c r="J14" s="122"/>
      <c r="K14" s="122">
        <v>2491.55</v>
      </c>
      <c r="L14" s="122">
        <v>119.05</v>
      </c>
    </row>
    <row r="15" spans="1:12" ht="14.25">
      <c r="A15" s="122">
        <v>11</v>
      </c>
      <c r="B15" s="122" t="s">
        <v>87</v>
      </c>
      <c r="C15" s="122">
        <v>10</v>
      </c>
      <c r="D15" s="122">
        <v>319</v>
      </c>
      <c r="E15" s="122">
        <v>3572.31</v>
      </c>
      <c r="F15" s="122"/>
      <c r="G15" s="122">
        <v>1077</v>
      </c>
      <c r="H15" s="122"/>
      <c r="I15" s="122">
        <v>1418.31</v>
      </c>
      <c r="J15" s="122"/>
      <c r="K15" s="122">
        <v>1077</v>
      </c>
      <c r="L15" s="122"/>
    </row>
    <row r="16" spans="1:12" ht="14.25">
      <c r="A16" s="122">
        <v>12</v>
      </c>
      <c r="B16" s="122" t="s">
        <v>88</v>
      </c>
      <c r="C16" s="122">
        <v>18</v>
      </c>
      <c r="D16" s="122">
        <v>137</v>
      </c>
      <c r="E16" s="122">
        <v>7341.93</v>
      </c>
      <c r="F16" s="122"/>
      <c r="G16" s="122">
        <v>1992.27</v>
      </c>
      <c r="H16" s="122"/>
      <c r="I16" s="122">
        <v>3368.39</v>
      </c>
      <c r="J16" s="122"/>
      <c r="K16" s="122">
        <v>1981.27</v>
      </c>
      <c r="L16" s="122"/>
    </row>
    <row r="17" spans="1:12" ht="14.25">
      <c r="A17" s="122">
        <v>13</v>
      </c>
      <c r="B17" s="122" t="s">
        <v>89</v>
      </c>
      <c r="C17" s="122">
        <v>13</v>
      </c>
      <c r="D17" s="122">
        <v>494</v>
      </c>
      <c r="E17" s="122">
        <v>3854.08</v>
      </c>
      <c r="F17" s="122"/>
      <c r="G17" s="122">
        <v>1262.95</v>
      </c>
      <c r="H17" s="122"/>
      <c r="I17" s="122">
        <v>1562.32</v>
      </c>
      <c r="J17" s="122"/>
      <c r="K17" s="122">
        <v>1028.81</v>
      </c>
      <c r="L17" s="122"/>
    </row>
    <row r="18" spans="1:12" ht="14.25">
      <c r="A18" s="122" t="s">
        <v>90</v>
      </c>
      <c r="B18" s="122"/>
      <c r="C18" s="122">
        <v>170</v>
      </c>
      <c r="D18" s="122">
        <v>4082</v>
      </c>
      <c r="E18" s="122">
        <v>75409.83</v>
      </c>
      <c r="F18" s="122">
        <v>3548.1</v>
      </c>
      <c r="G18" s="122">
        <v>22315.52</v>
      </c>
      <c r="H18" s="122">
        <v>1759.05</v>
      </c>
      <c r="I18" s="122">
        <v>31958.53</v>
      </c>
      <c r="J18" s="122">
        <v>30</v>
      </c>
      <c r="K18" s="122">
        <v>21135.78</v>
      </c>
      <c r="L18" s="122">
        <v>1759.05</v>
      </c>
    </row>
    <row r="19" spans="1:12" ht="14.25">
      <c r="A19" s="119" t="s">
        <v>61</v>
      </c>
      <c r="B19" s="119"/>
      <c r="C19" s="119"/>
      <c r="D19" s="119"/>
      <c r="E19" s="119" t="s">
        <v>62</v>
      </c>
      <c r="F19" s="119"/>
      <c r="G19" s="119"/>
      <c r="H19" s="119"/>
      <c r="I19" s="119"/>
      <c r="J19" s="119"/>
      <c r="K19" s="119"/>
      <c r="L19" s="119"/>
    </row>
  </sheetData>
  <sheetProtection/>
  <mergeCells count="4"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workbookViewId="0" topLeftCell="A1">
      <selection activeCell="I13" sqref="I13:M13"/>
    </sheetView>
  </sheetViews>
  <sheetFormatPr defaultColWidth="9.00390625" defaultRowHeight="14.25"/>
  <sheetData>
    <row r="1" spans="1:12" ht="20.25">
      <c r="A1" s="6" t="s">
        <v>91</v>
      </c>
      <c r="B1" s="7"/>
      <c r="C1" s="7"/>
      <c r="D1" s="7"/>
      <c r="E1" s="7"/>
      <c r="F1" s="7"/>
      <c r="G1" s="7" t="s">
        <v>92</v>
      </c>
      <c r="H1" s="7"/>
      <c r="I1" s="7"/>
      <c r="J1" s="7"/>
      <c r="K1" s="7"/>
      <c r="L1" s="7"/>
    </row>
    <row r="2" spans="1:12" ht="15">
      <c r="A2" s="18" t="s">
        <v>28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9" t="s">
        <v>44</v>
      </c>
      <c r="F3" s="200"/>
      <c r="G3" s="199" t="s">
        <v>15</v>
      </c>
      <c r="H3" s="200"/>
      <c r="I3" s="199" t="s">
        <v>45</v>
      </c>
      <c r="J3" s="200"/>
      <c r="K3" s="199" t="s">
        <v>46</v>
      </c>
      <c r="L3" s="200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1"/>
      <c r="F4" s="10" t="s">
        <v>49</v>
      </c>
      <c r="G4" s="11"/>
      <c r="H4" s="10" t="s">
        <v>49</v>
      </c>
      <c r="I4" s="11"/>
      <c r="J4" s="10" t="s">
        <v>49</v>
      </c>
      <c r="K4" s="11"/>
      <c r="L4" s="10" t="s">
        <v>49</v>
      </c>
    </row>
    <row r="5" spans="1:12" ht="14.25">
      <c r="A5" s="25">
        <v>1</v>
      </c>
      <c r="B5" s="105" t="s">
        <v>93</v>
      </c>
      <c r="C5" s="25">
        <v>24</v>
      </c>
      <c r="D5" s="25">
        <v>145</v>
      </c>
      <c r="E5" s="25">
        <v>4020.5</v>
      </c>
      <c r="F5" s="25"/>
      <c r="G5" s="25">
        <v>1781</v>
      </c>
      <c r="H5" s="25"/>
      <c r="I5" s="25">
        <v>1787</v>
      </c>
      <c r="J5" s="25"/>
      <c r="K5" s="25">
        <v>452.5</v>
      </c>
      <c r="L5" s="25"/>
    </row>
    <row r="6" spans="1:12" ht="14.25">
      <c r="A6" s="25">
        <v>2</v>
      </c>
      <c r="B6" s="105" t="s">
        <v>94</v>
      </c>
      <c r="C6" s="25">
        <v>31</v>
      </c>
      <c r="D6" s="35">
        <v>230</v>
      </c>
      <c r="E6" s="25">
        <v>6410.62</v>
      </c>
      <c r="F6" s="25"/>
      <c r="G6" s="25">
        <v>2108</v>
      </c>
      <c r="H6" s="25"/>
      <c r="I6" s="25">
        <v>2230.72</v>
      </c>
      <c r="J6" s="25"/>
      <c r="K6" s="25">
        <v>2071.9</v>
      </c>
      <c r="L6" s="25"/>
    </row>
    <row r="7" spans="1:12" ht="14.25">
      <c r="A7" s="25">
        <v>3</v>
      </c>
      <c r="B7" s="105" t="s">
        <v>95</v>
      </c>
      <c r="C7" s="25">
        <v>18</v>
      </c>
      <c r="D7" s="25">
        <v>151</v>
      </c>
      <c r="E7" s="25">
        <v>2546.94</v>
      </c>
      <c r="F7" s="25"/>
      <c r="G7" s="25">
        <v>890</v>
      </c>
      <c r="H7" s="25"/>
      <c r="I7" s="25">
        <v>912.58</v>
      </c>
      <c r="J7" s="25"/>
      <c r="K7" s="25">
        <v>744.36</v>
      </c>
      <c r="L7" s="25"/>
    </row>
    <row r="8" spans="1:12" ht="14.25">
      <c r="A8" s="25">
        <v>4</v>
      </c>
      <c r="B8" s="105" t="s">
        <v>96</v>
      </c>
      <c r="C8" s="25">
        <v>29</v>
      </c>
      <c r="D8" s="92">
        <v>216</v>
      </c>
      <c r="E8" s="25">
        <v>5217.57</v>
      </c>
      <c r="F8" s="25"/>
      <c r="G8" s="25">
        <v>2064</v>
      </c>
      <c r="H8" s="25"/>
      <c r="I8" s="25">
        <v>1509.14</v>
      </c>
      <c r="J8" s="25"/>
      <c r="K8" s="25">
        <v>1644.43</v>
      </c>
      <c r="L8" s="25"/>
    </row>
    <row r="9" spans="1:12" ht="14.25">
      <c r="A9" s="25">
        <v>5</v>
      </c>
      <c r="B9" s="105" t="s">
        <v>97</v>
      </c>
      <c r="C9" s="25">
        <v>24</v>
      </c>
      <c r="D9" s="35">
        <v>116</v>
      </c>
      <c r="E9" s="25">
        <v>2704.4</v>
      </c>
      <c r="F9" s="25"/>
      <c r="G9" s="25">
        <v>1403</v>
      </c>
      <c r="H9" s="25"/>
      <c r="I9" s="25">
        <v>1148.4</v>
      </c>
      <c r="J9" s="25"/>
      <c r="K9" s="25">
        <v>153</v>
      </c>
      <c r="L9" s="25"/>
    </row>
    <row r="10" spans="1:12" ht="14.25">
      <c r="A10" s="25">
        <v>6</v>
      </c>
      <c r="B10" s="105" t="s">
        <v>98</v>
      </c>
      <c r="C10" s="25">
        <v>30</v>
      </c>
      <c r="D10" s="92">
        <v>204</v>
      </c>
      <c r="E10" s="25">
        <v>3533.4</v>
      </c>
      <c r="F10" s="25"/>
      <c r="G10" s="25">
        <v>1882.1</v>
      </c>
      <c r="H10" s="25"/>
      <c r="I10" s="25">
        <v>870.8</v>
      </c>
      <c r="J10" s="25"/>
      <c r="K10" s="25">
        <v>780.5</v>
      </c>
      <c r="L10" s="25"/>
    </row>
    <row r="11" spans="1:12" ht="14.25">
      <c r="A11" s="25">
        <v>7</v>
      </c>
      <c r="B11" s="105" t="s">
        <v>99</v>
      </c>
      <c r="C11" s="25">
        <v>19</v>
      </c>
      <c r="D11" s="117">
        <v>133</v>
      </c>
      <c r="E11" s="92">
        <v>3079.4</v>
      </c>
      <c r="F11" s="92"/>
      <c r="G11" s="92">
        <v>1244.7</v>
      </c>
      <c r="H11" s="92"/>
      <c r="I11" s="92">
        <v>1127.55</v>
      </c>
      <c r="J11" s="92"/>
      <c r="K11" s="92">
        <v>707.15</v>
      </c>
      <c r="L11" s="25"/>
    </row>
    <row r="12" spans="1:12" ht="14.25">
      <c r="A12" s="25">
        <v>8</v>
      </c>
      <c r="B12" s="105" t="s">
        <v>100</v>
      </c>
      <c r="C12" s="25">
        <v>12</v>
      </c>
      <c r="D12" s="35">
        <v>51</v>
      </c>
      <c r="E12" s="25">
        <v>3505.9</v>
      </c>
      <c r="F12" s="13"/>
      <c r="G12" s="25">
        <v>1061.4</v>
      </c>
      <c r="H12" s="13"/>
      <c r="I12" s="25">
        <v>1272.78</v>
      </c>
      <c r="J12" s="13"/>
      <c r="K12" s="25">
        <v>1171.72</v>
      </c>
      <c r="L12" s="25"/>
    </row>
    <row r="13" spans="1:12" ht="14.25">
      <c r="A13" s="201" t="s">
        <v>60</v>
      </c>
      <c r="B13" s="202"/>
      <c r="C13" s="25">
        <f>SUM(C5:C12)</f>
        <v>187</v>
      </c>
      <c r="D13" s="25">
        <v>1246</v>
      </c>
      <c r="E13" s="25">
        <v>31018.73</v>
      </c>
      <c r="F13" s="25"/>
      <c r="G13" s="25">
        <v>12434.2</v>
      </c>
      <c r="H13" s="25"/>
      <c r="I13" s="25">
        <v>10858.97</v>
      </c>
      <c r="J13" s="25"/>
      <c r="K13" s="25">
        <v>7725.56</v>
      </c>
      <c r="L13" s="25"/>
    </row>
    <row r="14" spans="1:12" ht="14.25" customHeight="1">
      <c r="A14" s="16" t="s">
        <v>61</v>
      </c>
      <c r="B14" s="26"/>
      <c r="C14" s="26"/>
      <c r="D14" s="26"/>
      <c r="E14" s="16" t="s">
        <v>101</v>
      </c>
      <c r="F14" s="27"/>
      <c r="G14" s="23"/>
      <c r="H14" s="118">
        <v>44389</v>
      </c>
      <c r="I14" s="23"/>
      <c r="J14" s="23"/>
      <c r="K14" s="23"/>
      <c r="L14" s="23"/>
    </row>
  </sheetData>
  <sheetProtection/>
  <mergeCells count="7">
    <mergeCell ref="A13:B13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12"/>
  <sheetViews>
    <sheetView workbookViewId="0" topLeftCell="A1">
      <selection activeCell="I11" sqref="I11:M11"/>
    </sheetView>
  </sheetViews>
  <sheetFormatPr defaultColWidth="9.00390625" defaultRowHeight="14.25"/>
  <sheetData>
    <row r="1" spans="1:12" ht="20.25">
      <c r="A1" s="203" t="s">
        <v>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">
      <c r="A2" s="109" t="s">
        <v>102</v>
      </c>
      <c r="B2" s="109"/>
      <c r="C2" s="109"/>
      <c r="D2" s="109"/>
      <c r="E2" s="109"/>
      <c r="F2" s="109"/>
      <c r="G2" s="109"/>
      <c r="H2" s="109"/>
      <c r="I2" s="204" t="s">
        <v>54</v>
      </c>
      <c r="J2" s="204"/>
      <c r="K2" s="204"/>
      <c r="L2" s="205"/>
    </row>
    <row r="3" spans="1:12" ht="14.25" customHeight="1">
      <c r="A3" s="206" t="s">
        <v>55</v>
      </c>
      <c r="B3" s="207"/>
      <c r="C3" s="207"/>
      <c r="D3" s="207"/>
      <c r="E3" s="208" t="s">
        <v>44</v>
      </c>
      <c r="F3" s="208"/>
      <c r="G3" s="208" t="s">
        <v>15</v>
      </c>
      <c r="H3" s="208"/>
      <c r="I3" s="208" t="s">
        <v>45</v>
      </c>
      <c r="J3" s="208"/>
      <c r="K3" s="208" t="s">
        <v>46</v>
      </c>
      <c r="L3" s="208"/>
    </row>
    <row r="4" spans="1:12" ht="24">
      <c r="A4" s="110" t="s">
        <v>6</v>
      </c>
      <c r="B4" s="110" t="s">
        <v>56</v>
      </c>
      <c r="C4" s="110" t="s">
        <v>9</v>
      </c>
      <c r="D4" s="110" t="s">
        <v>10</v>
      </c>
      <c r="E4" s="110"/>
      <c r="F4" s="110" t="s">
        <v>49</v>
      </c>
      <c r="G4" s="110"/>
      <c r="H4" s="110" t="s">
        <v>49</v>
      </c>
      <c r="I4" s="110"/>
      <c r="J4" s="110" t="s">
        <v>49</v>
      </c>
      <c r="K4" s="110"/>
      <c r="L4" s="110" t="s">
        <v>49</v>
      </c>
    </row>
    <row r="5" spans="1:12" ht="14.25">
      <c r="A5" s="111">
        <v>1</v>
      </c>
      <c r="B5" s="112" t="s">
        <v>103</v>
      </c>
      <c r="C5" s="111">
        <v>35</v>
      </c>
      <c r="D5" s="113">
        <v>697</v>
      </c>
      <c r="E5" s="113">
        <v>4751.77</v>
      </c>
      <c r="F5" s="113"/>
      <c r="G5" s="113">
        <v>875</v>
      </c>
      <c r="H5" s="113"/>
      <c r="I5" s="113">
        <v>3001.77</v>
      </c>
      <c r="J5" s="113"/>
      <c r="K5" s="113">
        <v>875</v>
      </c>
      <c r="L5" s="113"/>
    </row>
    <row r="6" spans="1:12" ht="14.25">
      <c r="A6" s="111">
        <v>2</v>
      </c>
      <c r="B6" s="112" t="s">
        <v>104</v>
      </c>
      <c r="C6" s="111">
        <v>14</v>
      </c>
      <c r="D6" s="113">
        <v>406</v>
      </c>
      <c r="E6" s="113">
        <v>2943.03</v>
      </c>
      <c r="F6" s="113"/>
      <c r="G6" s="113">
        <v>1215</v>
      </c>
      <c r="H6" s="113"/>
      <c r="I6" s="113">
        <v>513.03</v>
      </c>
      <c r="J6" s="113"/>
      <c r="K6" s="113">
        <v>1215</v>
      </c>
      <c r="L6" s="113"/>
    </row>
    <row r="7" spans="1:12" ht="14.25">
      <c r="A7" s="111">
        <v>3</v>
      </c>
      <c r="B7" s="112" t="s">
        <v>105</v>
      </c>
      <c r="C7" s="111">
        <v>16</v>
      </c>
      <c r="D7" s="113">
        <v>278</v>
      </c>
      <c r="E7" s="113">
        <v>2070.64</v>
      </c>
      <c r="F7" s="113"/>
      <c r="G7" s="113">
        <v>402</v>
      </c>
      <c r="H7" s="113"/>
      <c r="I7" s="113">
        <v>1266.64</v>
      </c>
      <c r="J7" s="113"/>
      <c r="K7" s="113">
        <v>402</v>
      </c>
      <c r="L7" s="113"/>
    </row>
    <row r="8" spans="1:12" ht="14.25">
      <c r="A8" s="111">
        <v>4</v>
      </c>
      <c r="B8" s="112" t="s">
        <v>106</v>
      </c>
      <c r="C8" s="111">
        <v>25</v>
      </c>
      <c r="D8" s="113">
        <v>390</v>
      </c>
      <c r="E8" s="113">
        <v>3419.97</v>
      </c>
      <c r="F8" s="113"/>
      <c r="G8" s="113">
        <v>700</v>
      </c>
      <c r="H8" s="113"/>
      <c r="I8" s="113">
        <v>2019.97</v>
      </c>
      <c r="J8" s="113"/>
      <c r="K8" s="113">
        <v>700</v>
      </c>
      <c r="L8" s="113"/>
    </row>
    <row r="9" spans="1:12" ht="14.25">
      <c r="A9" s="111">
        <v>5</v>
      </c>
      <c r="B9" s="112" t="s">
        <v>107</v>
      </c>
      <c r="C9" s="111">
        <v>13</v>
      </c>
      <c r="D9" s="113">
        <v>315</v>
      </c>
      <c r="E9" s="113">
        <v>2118.4</v>
      </c>
      <c r="F9" s="113"/>
      <c r="G9" s="113">
        <v>716</v>
      </c>
      <c r="H9" s="113"/>
      <c r="I9" s="113">
        <v>686.4</v>
      </c>
      <c r="J9" s="113"/>
      <c r="K9" s="113">
        <v>716</v>
      </c>
      <c r="L9" s="111"/>
    </row>
    <row r="10" spans="1:12" ht="14.25">
      <c r="A10" s="111">
        <v>6</v>
      </c>
      <c r="B10" s="112" t="s">
        <v>108</v>
      </c>
      <c r="C10" s="111">
        <v>30</v>
      </c>
      <c r="D10" s="113">
        <v>704</v>
      </c>
      <c r="E10" s="113">
        <v>5440.73</v>
      </c>
      <c r="F10" s="113"/>
      <c r="G10" s="113">
        <v>1265</v>
      </c>
      <c r="H10" s="113"/>
      <c r="I10" s="113">
        <v>2910.73</v>
      </c>
      <c r="J10" s="113"/>
      <c r="K10" s="113">
        <v>1265</v>
      </c>
      <c r="L10" s="111"/>
    </row>
    <row r="11" spans="1:12" ht="14.25">
      <c r="A11" s="206" t="s">
        <v>90</v>
      </c>
      <c r="B11" s="206"/>
      <c r="C11" s="111">
        <v>133</v>
      </c>
      <c r="D11" s="111">
        <v>2790</v>
      </c>
      <c r="E11" s="111">
        <v>20744.54</v>
      </c>
      <c r="F11" s="111"/>
      <c r="G11" s="111">
        <v>5173</v>
      </c>
      <c r="H11" s="111"/>
      <c r="I11" s="111">
        <v>10398.54</v>
      </c>
      <c r="J11" s="111"/>
      <c r="K11" s="111">
        <v>5173</v>
      </c>
      <c r="L11" s="111"/>
    </row>
    <row r="12" spans="1:12" ht="14.25">
      <c r="A12" s="114" t="s">
        <v>61</v>
      </c>
      <c r="B12" s="115"/>
      <c r="C12" s="115"/>
      <c r="D12" s="115"/>
      <c r="E12" s="114" t="s">
        <v>62</v>
      </c>
      <c r="F12" s="114"/>
      <c r="G12" s="116"/>
      <c r="H12" s="116"/>
      <c r="I12" s="116"/>
      <c r="J12" s="116"/>
      <c r="K12" s="116"/>
      <c r="L12" s="116"/>
    </row>
  </sheetData>
  <sheetProtection/>
  <mergeCells count="8">
    <mergeCell ref="A11:B11"/>
    <mergeCell ref="A1:L1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workbookViewId="0" topLeftCell="A1">
      <selection activeCell="I17" sqref="I17:M17"/>
    </sheetView>
  </sheetViews>
  <sheetFormatPr defaultColWidth="9.00390625" defaultRowHeight="14.25"/>
  <cols>
    <col min="11" max="11" width="10.25390625" style="0" customWidth="1"/>
  </cols>
  <sheetData>
    <row r="1" spans="1:12" ht="20.25">
      <c r="A1" s="6" t="s">
        <v>109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9" t="s">
        <v>110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</row>
    <row r="3" spans="1:12" ht="14.25" customHeight="1">
      <c r="A3" s="194" t="s">
        <v>55</v>
      </c>
      <c r="B3" s="195"/>
      <c r="C3" s="195"/>
      <c r="D3" s="195"/>
      <c r="E3" s="199" t="s">
        <v>44</v>
      </c>
      <c r="F3" s="200"/>
      <c r="G3" s="199" t="s">
        <v>15</v>
      </c>
      <c r="H3" s="200"/>
      <c r="I3" s="199" t="s">
        <v>45</v>
      </c>
      <c r="J3" s="200"/>
      <c r="K3" s="199" t="s">
        <v>46</v>
      </c>
      <c r="L3" s="200"/>
    </row>
    <row r="4" spans="1:12" ht="24">
      <c r="A4" s="10" t="s">
        <v>6</v>
      </c>
      <c r="B4" s="10" t="s">
        <v>56</v>
      </c>
      <c r="C4" s="10" t="s">
        <v>9</v>
      </c>
      <c r="D4" s="10" t="s">
        <v>10</v>
      </c>
      <c r="E4" s="11"/>
      <c r="F4" s="10" t="s">
        <v>49</v>
      </c>
      <c r="G4" s="11"/>
      <c r="H4" s="10" t="s">
        <v>49</v>
      </c>
      <c r="I4" s="11"/>
      <c r="J4" s="10" t="s">
        <v>49</v>
      </c>
      <c r="K4" s="11"/>
      <c r="L4" s="10" t="s">
        <v>49</v>
      </c>
    </row>
    <row r="5" spans="1:12" ht="14.25">
      <c r="A5" s="25">
        <v>1</v>
      </c>
      <c r="B5" s="105" t="s">
        <v>111</v>
      </c>
      <c r="C5" s="25">
        <v>11</v>
      </c>
      <c r="D5" s="25">
        <v>641</v>
      </c>
      <c r="E5" s="25">
        <v>4322.4</v>
      </c>
      <c r="F5" s="25"/>
      <c r="G5" s="25">
        <v>1014</v>
      </c>
      <c r="H5" s="25"/>
      <c r="I5" s="25">
        <v>2937.53</v>
      </c>
      <c r="J5" s="25"/>
      <c r="K5" s="25">
        <v>370.87</v>
      </c>
      <c r="L5" s="25"/>
    </row>
    <row r="6" spans="1:12" ht="14.25">
      <c r="A6" s="25">
        <v>2</v>
      </c>
      <c r="B6" s="105" t="s">
        <v>112</v>
      </c>
      <c r="C6" s="25">
        <v>18</v>
      </c>
      <c r="D6" s="25">
        <v>341</v>
      </c>
      <c r="E6" s="25">
        <v>4065.93</v>
      </c>
      <c r="F6" s="25"/>
      <c r="G6" s="25">
        <v>1507.2</v>
      </c>
      <c r="H6" s="25"/>
      <c r="I6" s="25">
        <v>1985.33</v>
      </c>
      <c r="J6" s="25"/>
      <c r="K6" s="25">
        <v>573.4</v>
      </c>
      <c r="L6" s="25"/>
    </row>
    <row r="7" spans="1:12" ht="14.25">
      <c r="A7" s="25">
        <v>3</v>
      </c>
      <c r="B7" s="105" t="s">
        <v>113</v>
      </c>
      <c r="C7" s="25">
        <v>17</v>
      </c>
      <c r="D7" s="25">
        <v>529</v>
      </c>
      <c r="E7" s="25">
        <v>3524.3699999999994</v>
      </c>
      <c r="F7" s="25"/>
      <c r="G7" s="25">
        <v>1218</v>
      </c>
      <c r="H7" s="25"/>
      <c r="I7" s="25">
        <v>1278.37</v>
      </c>
      <c r="J7" s="25"/>
      <c r="K7" s="25">
        <v>1028</v>
      </c>
      <c r="L7" s="25"/>
    </row>
    <row r="8" spans="1:12" ht="14.25">
      <c r="A8" s="25">
        <v>4</v>
      </c>
      <c r="B8" s="105" t="s">
        <v>114</v>
      </c>
      <c r="C8" s="25">
        <v>15</v>
      </c>
      <c r="D8" s="25">
        <v>559</v>
      </c>
      <c r="E8" s="25">
        <v>7010.61</v>
      </c>
      <c r="F8" s="25"/>
      <c r="G8" s="25">
        <v>2162.87</v>
      </c>
      <c r="H8" s="25"/>
      <c r="I8" s="25">
        <v>2684.87</v>
      </c>
      <c r="J8" s="25"/>
      <c r="K8" s="25">
        <v>2162.87</v>
      </c>
      <c r="L8" s="25"/>
    </row>
    <row r="9" spans="1:12" ht="14.25">
      <c r="A9" s="25">
        <v>5</v>
      </c>
      <c r="B9" s="105" t="s">
        <v>115</v>
      </c>
      <c r="C9" s="25">
        <v>14</v>
      </c>
      <c r="D9" s="25">
        <v>694</v>
      </c>
      <c r="E9" s="25">
        <f>SUM(K9+I9+G9)</f>
        <v>6060.22</v>
      </c>
      <c r="F9" s="25"/>
      <c r="G9" s="25">
        <v>2514</v>
      </c>
      <c r="H9" s="25"/>
      <c r="I9" s="25">
        <v>1032.22</v>
      </c>
      <c r="J9" s="25"/>
      <c r="K9" s="25">
        <v>2514</v>
      </c>
      <c r="L9" s="25"/>
    </row>
    <row r="10" spans="1:12" ht="14.25">
      <c r="A10" s="25">
        <v>6</v>
      </c>
      <c r="B10" s="105" t="s">
        <v>116</v>
      </c>
      <c r="C10" s="25">
        <v>8</v>
      </c>
      <c r="D10" s="25">
        <v>268</v>
      </c>
      <c r="E10" s="25">
        <v>3331.7</v>
      </c>
      <c r="F10" s="25"/>
      <c r="G10" s="25">
        <v>1050</v>
      </c>
      <c r="H10" s="25"/>
      <c r="I10" s="25">
        <v>1362.3</v>
      </c>
      <c r="J10" s="25"/>
      <c r="K10" s="25">
        <v>919.4</v>
      </c>
      <c r="L10" s="25"/>
    </row>
    <row r="11" spans="1:12" ht="14.25">
      <c r="A11" s="25">
        <v>7</v>
      </c>
      <c r="B11" s="105" t="s">
        <v>117</v>
      </c>
      <c r="C11" s="25">
        <v>12</v>
      </c>
      <c r="D11" s="25">
        <v>282</v>
      </c>
      <c r="E11" s="25">
        <v>2938.9</v>
      </c>
      <c r="F11" s="25"/>
      <c r="G11" s="25">
        <v>1102</v>
      </c>
      <c r="H11" s="25"/>
      <c r="I11" s="25">
        <v>897.8900000000001</v>
      </c>
      <c r="J11" s="25"/>
      <c r="K11" s="25">
        <v>939.01</v>
      </c>
      <c r="L11" s="25"/>
    </row>
    <row r="12" spans="1:12" ht="14.25">
      <c r="A12" s="25">
        <v>8</v>
      </c>
      <c r="B12" s="105" t="s">
        <v>118</v>
      </c>
      <c r="C12" s="25">
        <v>10</v>
      </c>
      <c r="D12" s="25">
        <v>229</v>
      </c>
      <c r="E12" s="25">
        <v>3651.6</v>
      </c>
      <c r="F12" s="25"/>
      <c r="G12" s="25">
        <v>1407</v>
      </c>
      <c r="H12" s="25"/>
      <c r="I12" s="25">
        <v>1304.1</v>
      </c>
      <c r="J12" s="25"/>
      <c r="K12" s="25">
        <v>940.5</v>
      </c>
      <c r="L12" s="25"/>
    </row>
    <row r="13" spans="1:12" ht="14.25">
      <c r="A13" s="25">
        <v>9</v>
      </c>
      <c r="B13" s="105" t="s">
        <v>119</v>
      </c>
      <c r="C13" s="25">
        <v>7</v>
      </c>
      <c r="D13" s="25">
        <v>536</v>
      </c>
      <c r="E13" s="25">
        <v>4490.94</v>
      </c>
      <c r="F13" s="25"/>
      <c r="G13" s="25">
        <v>1091.5200000000002</v>
      </c>
      <c r="H13" s="25"/>
      <c r="I13" s="25">
        <v>2305.4</v>
      </c>
      <c r="J13" s="25"/>
      <c r="K13" s="25">
        <v>1094.02</v>
      </c>
      <c r="L13" s="25"/>
    </row>
    <row r="14" spans="1:12" ht="14.25">
      <c r="A14" s="25">
        <v>10</v>
      </c>
      <c r="B14" s="105" t="s">
        <v>120</v>
      </c>
      <c r="C14" s="25">
        <v>14</v>
      </c>
      <c r="D14" s="25">
        <v>483</v>
      </c>
      <c r="E14" s="25">
        <v>2488.52</v>
      </c>
      <c r="F14" s="25"/>
      <c r="G14" s="25">
        <v>617</v>
      </c>
      <c r="H14" s="25"/>
      <c r="I14" s="25">
        <v>1352.490000000002</v>
      </c>
      <c r="J14" s="25"/>
      <c r="K14" s="25">
        <v>519.03</v>
      </c>
      <c r="L14" s="25"/>
    </row>
    <row r="15" spans="1:12" ht="14.25">
      <c r="A15" s="25">
        <v>11</v>
      </c>
      <c r="B15" s="25" t="s">
        <v>121</v>
      </c>
      <c r="C15" s="25">
        <v>5</v>
      </c>
      <c r="D15" s="25">
        <v>43</v>
      </c>
      <c r="E15" s="25">
        <v>1765.1</v>
      </c>
      <c r="F15" s="25"/>
      <c r="G15" s="25">
        <v>685</v>
      </c>
      <c r="H15" s="25"/>
      <c r="I15" s="25">
        <v>387.97</v>
      </c>
      <c r="J15" s="25"/>
      <c r="K15" s="25">
        <v>692.13</v>
      </c>
      <c r="L15" s="25"/>
    </row>
    <row r="16" spans="1:12" ht="14.25">
      <c r="A16" s="25">
        <v>12</v>
      </c>
      <c r="B16" s="25" t="s">
        <v>122</v>
      </c>
      <c r="C16" s="25">
        <v>1</v>
      </c>
      <c r="D16" s="25">
        <v>7</v>
      </c>
      <c r="E16" s="25">
        <v>110</v>
      </c>
      <c r="F16" s="25"/>
      <c r="G16" s="25">
        <v>38</v>
      </c>
      <c r="H16" s="25"/>
      <c r="I16" s="25">
        <v>38</v>
      </c>
      <c r="J16" s="25"/>
      <c r="K16" s="25">
        <v>34</v>
      </c>
      <c r="L16" s="13"/>
    </row>
    <row r="17" spans="1:12" ht="14.25">
      <c r="A17" s="187" t="s">
        <v>60</v>
      </c>
      <c r="B17" s="197"/>
      <c r="C17" s="25">
        <f>SUM(C5:C16)</f>
        <v>132</v>
      </c>
      <c r="D17" s="25">
        <f>SUM(D5:D16)</f>
        <v>4612</v>
      </c>
      <c r="E17" s="25">
        <f>G17+I17+K17</f>
        <v>43760.29</v>
      </c>
      <c r="F17" s="25"/>
      <c r="G17" s="25">
        <f>SUM(G5:G16)</f>
        <v>14406.59</v>
      </c>
      <c r="H17" s="25"/>
      <c r="I17" s="25">
        <f>SUM(I5:I16)</f>
        <v>17566.47</v>
      </c>
      <c r="J17" s="25"/>
      <c r="K17" s="25">
        <f>SUM(K5:K16)</f>
        <v>11787.23</v>
      </c>
      <c r="L17" s="13"/>
    </row>
    <row r="18" spans="1:12" ht="14.25">
      <c r="A18" s="16" t="s">
        <v>61</v>
      </c>
      <c r="B18" s="26"/>
      <c r="C18" s="26"/>
      <c r="D18" s="26"/>
      <c r="E18" s="209" t="s">
        <v>123</v>
      </c>
      <c r="F18" s="209"/>
      <c r="G18" s="209"/>
      <c r="H18" s="209"/>
      <c r="I18" s="209"/>
      <c r="J18" s="23"/>
      <c r="K18" s="23"/>
      <c r="L18" s="23"/>
    </row>
  </sheetData>
  <sheetProtection/>
  <mergeCells count="8">
    <mergeCell ref="A17:B17"/>
    <mergeCell ref="E18:I18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16"/>
  <sheetViews>
    <sheetView workbookViewId="0" topLeftCell="A1">
      <selection activeCell="L9" sqref="L9"/>
    </sheetView>
  </sheetViews>
  <sheetFormatPr defaultColWidth="9.00390625" defaultRowHeight="14.25"/>
  <cols>
    <col min="1" max="1" width="7.25390625" style="0" customWidth="1"/>
  </cols>
  <sheetData>
    <row r="1" spans="1:16" ht="20.25">
      <c r="A1" s="6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8"/>
      <c r="N1" s="108"/>
      <c r="O1" s="108"/>
      <c r="P1" s="108"/>
    </row>
    <row r="2" spans="1:16" ht="15">
      <c r="A2" s="9" t="s">
        <v>124</v>
      </c>
      <c r="B2" s="9"/>
      <c r="C2" s="9"/>
      <c r="D2" s="9"/>
      <c r="E2" s="9"/>
      <c r="F2" s="9"/>
      <c r="G2" s="9"/>
      <c r="H2" s="9"/>
      <c r="I2" s="192" t="s">
        <v>54</v>
      </c>
      <c r="J2" s="192"/>
      <c r="K2" s="192"/>
      <c r="L2" s="193"/>
      <c r="M2" s="108"/>
      <c r="N2" s="108"/>
      <c r="O2" s="108"/>
      <c r="P2" s="108"/>
    </row>
    <row r="3" spans="1:16" ht="14.25" customHeight="1">
      <c r="A3" s="194" t="s">
        <v>55</v>
      </c>
      <c r="B3" s="195"/>
      <c r="C3" s="195"/>
      <c r="D3" s="195"/>
      <c r="E3" s="196" t="s">
        <v>44</v>
      </c>
      <c r="F3" s="196"/>
      <c r="G3" s="196" t="s">
        <v>125</v>
      </c>
      <c r="H3" s="196"/>
      <c r="I3" s="196" t="s">
        <v>126</v>
      </c>
      <c r="J3" s="196"/>
      <c r="K3" s="196" t="s">
        <v>127</v>
      </c>
      <c r="L3" s="196"/>
      <c r="M3" s="108"/>
      <c r="N3" s="108"/>
      <c r="O3" s="108"/>
      <c r="P3" s="108"/>
    </row>
    <row r="4" spans="1:16" ht="24">
      <c r="A4" s="10" t="s">
        <v>6</v>
      </c>
      <c r="B4" s="10" t="s">
        <v>56</v>
      </c>
      <c r="C4" s="10" t="s">
        <v>9</v>
      </c>
      <c r="D4" s="10" t="s">
        <v>10</v>
      </c>
      <c r="E4" s="10"/>
      <c r="F4" s="10" t="s">
        <v>49</v>
      </c>
      <c r="G4" s="10"/>
      <c r="H4" s="10" t="s">
        <v>49</v>
      </c>
      <c r="I4" s="10"/>
      <c r="J4" s="10" t="s">
        <v>49</v>
      </c>
      <c r="K4" s="10"/>
      <c r="L4" s="10" t="s">
        <v>49</v>
      </c>
      <c r="M4" s="108"/>
      <c r="N4" s="108"/>
      <c r="O4" s="108"/>
      <c r="P4" s="108"/>
    </row>
    <row r="5" spans="1:16" ht="14.25">
      <c r="A5" s="25">
        <v>1</v>
      </c>
      <c r="B5" s="105" t="s">
        <v>128</v>
      </c>
      <c r="C5" s="25">
        <v>7</v>
      </c>
      <c r="D5" s="25">
        <v>507</v>
      </c>
      <c r="E5" s="25">
        <v>6037.67</v>
      </c>
      <c r="F5" s="25"/>
      <c r="G5" s="25">
        <v>1937.36</v>
      </c>
      <c r="H5" s="25"/>
      <c r="I5" s="25">
        <v>2162.95</v>
      </c>
      <c r="J5" s="25"/>
      <c r="K5" s="25">
        <v>1937.36</v>
      </c>
      <c r="L5" s="25"/>
      <c r="M5" s="108"/>
      <c r="N5" s="108"/>
      <c r="O5" s="108"/>
      <c r="P5" s="108"/>
    </row>
    <row r="6" spans="1:16" ht="14.25">
      <c r="A6" s="25">
        <v>2</v>
      </c>
      <c r="B6" s="105" t="s">
        <v>129</v>
      </c>
      <c r="C6" s="25">
        <v>21</v>
      </c>
      <c r="D6" s="25">
        <v>382</v>
      </c>
      <c r="E6" s="25">
        <v>6744.67</v>
      </c>
      <c r="F6" s="25">
        <v>1055.6</v>
      </c>
      <c r="G6" s="25">
        <v>2166.14</v>
      </c>
      <c r="H6" s="25">
        <v>527.8</v>
      </c>
      <c r="I6" s="25">
        <v>2412.39</v>
      </c>
      <c r="J6" s="25"/>
      <c r="K6" s="25">
        <v>2166.14</v>
      </c>
      <c r="L6" s="25">
        <v>527.8</v>
      </c>
      <c r="M6" s="108"/>
      <c r="N6" s="108"/>
      <c r="O6" s="108"/>
      <c r="P6" s="108"/>
    </row>
    <row r="7" spans="1:16" ht="14.25">
      <c r="A7" s="25">
        <v>3</v>
      </c>
      <c r="B7" s="105" t="s">
        <v>130</v>
      </c>
      <c r="C7" s="25">
        <v>9</v>
      </c>
      <c r="D7" s="25">
        <v>432</v>
      </c>
      <c r="E7" s="25">
        <v>9511.3</v>
      </c>
      <c r="F7" s="25"/>
      <c r="G7" s="25">
        <v>3091.48</v>
      </c>
      <c r="H7" s="25"/>
      <c r="I7" s="25">
        <v>3269.76</v>
      </c>
      <c r="J7" s="25"/>
      <c r="K7" s="25">
        <v>3150.06</v>
      </c>
      <c r="L7" s="25"/>
      <c r="M7" s="108"/>
      <c r="N7" s="108"/>
      <c r="O7" s="108"/>
      <c r="P7" s="108"/>
    </row>
    <row r="8" spans="1:16" ht="14.25">
      <c r="A8" s="25">
        <v>4</v>
      </c>
      <c r="B8" s="105" t="s">
        <v>131</v>
      </c>
      <c r="C8" s="25">
        <v>13</v>
      </c>
      <c r="D8" s="25">
        <v>199</v>
      </c>
      <c r="E8" s="25">
        <v>9021.99</v>
      </c>
      <c r="F8" s="25"/>
      <c r="G8" s="25">
        <v>2963.28</v>
      </c>
      <c r="H8" s="25"/>
      <c r="I8" s="25">
        <v>3095.43</v>
      </c>
      <c r="J8" s="25"/>
      <c r="K8" s="25">
        <v>2963.28</v>
      </c>
      <c r="L8" s="25"/>
      <c r="M8" s="108"/>
      <c r="N8" s="108"/>
      <c r="O8" s="108"/>
      <c r="P8" s="108"/>
    </row>
    <row r="9" spans="1:16" ht="14.25">
      <c r="A9" s="25">
        <v>5</v>
      </c>
      <c r="B9" s="105" t="s">
        <v>132</v>
      </c>
      <c r="C9" s="25">
        <v>12</v>
      </c>
      <c r="D9" s="25">
        <v>612</v>
      </c>
      <c r="E9" s="25">
        <v>8814.88</v>
      </c>
      <c r="F9" s="25">
        <v>515.86</v>
      </c>
      <c r="G9" s="25">
        <v>2896.23</v>
      </c>
      <c r="H9" s="25">
        <v>141.49</v>
      </c>
      <c r="I9" s="25">
        <v>3022.42</v>
      </c>
      <c r="J9" s="25">
        <v>232.88</v>
      </c>
      <c r="K9" s="25">
        <v>2896.23</v>
      </c>
      <c r="L9" s="25">
        <v>141.49</v>
      </c>
      <c r="M9" s="108"/>
      <c r="N9" s="108"/>
      <c r="O9" s="108"/>
      <c r="P9" s="108"/>
    </row>
    <row r="10" spans="1:16" ht="14.25">
      <c r="A10" s="25">
        <v>6</v>
      </c>
      <c r="B10" s="105" t="s">
        <v>133</v>
      </c>
      <c r="C10" s="25">
        <v>20</v>
      </c>
      <c r="D10" s="25">
        <v>313</v>
      </c>
      <c r="E10" s="25">
        <v>7226.19</v>
      </c>
      <c r="F10" s="25">
        <v>415</v>
      </c>
      <c r="G10" s="25">
        <v>2412.05</v>
      </c>
      <c r="H10" s="25">
        <v>160</v>
      </c>
      <c r="I10" s="25">
        <v>2528.06</v>
      </c>
      <c r="J10" s="25">
        <v>95</v>
      </c>
      <c r="K10" s="25">
        <v>2286.08</v>
      </c>
      <c r="L10" s="25">
        <v>160</v>
      </c>
      <c r="M10" s="108"/>
      <c r="N10" s="108"/>
      <c r="O10" s="108"/>
      <c r="P10" s="108"/>
    </row>
    <row r="11" spans="1:16" ht="14.25">
      <c r="A11" s="25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08"/>
      <c r="N11" s="108"/>
      <c r="O11" s="108"/>
      <c r="P11" s="108"/>
    </row>
    <row r="12" spans="1:16" ht="14.25">
      <c r="A12" s="25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08"/>
      <c r="N12" s="108"/>
      <c r="O12" s="108"/>
      <c r="P12" s="108"/>
    </row>
    <row r="13" spans="1:16" ht="14.25">
      <c r="A13" s="25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08"/>
      <c r="N13" s="108"/>
      <c r="O13" s="108"/>
      <c r="P13" s="108"/>
    </row>
    <row r="14" spans="1:16" ht="14.25">
      <c r="A14" s="25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08"/>
      <c r="N14" s="108"/>
      <c r="O14" s="108"/>
      <c r="P14" s="108"/>
    </row>
    <row r="15" spans="1:16" ht="14.25">
      <c r="A15" s="187" t="s">
        <v>60</v>
      </c>
      <c r="B15" s="197"/>
      <c r="C15" s="25">
        <f>SUM(C5:C14)</f>
        <v>82</v>
      </c>
      <c r="D15" s="25">
        <f aca="true" t="shared" si="0" ref="D15:L15">SUM(D5:D14)</f>
        <v>2445</v>
      </c>
      <c r="E15" s="25">
        <f t="shared" si="0"/>
        <v>47356.7</v>
      </c>
      <c r="F15" s="25">
        <f t="shared" si="0"/>
        <v>1986.46</v>
      </c>
      <c r="G15" s="25">
        <f t="shared" si="0"/>
        <v>15466.54</v>
      </c>
      <c r="H15" s="25">
        <f t="shared" si="0"/>
        <v>829.29</v>
      </c>
      <c r="I15" s="25">
        <f t="shared" si="0"/>
        <v>16491.010000000002</v>
      </c>
      <c r="J15" s="25">
        <f t="shared" si="0"/>
        <v>327.88</v>
      </c>
      <c r="K15" s="25">
        <f t="shared" si="0"/>
        <v>15399.15</v>
      </c>
      <c r="L15" s="25">
        <f t="shared" si="0"/>
        <v>829.29</v>
      </c>
      <c r="M15" s="108"/>
      <c r="N15" s="108"/>
      <c r="O15" s="108"/>
      <c r="P15" s="108"/>
    </row>
    <row r="16" spans="1:16" ht="14.25">
      <c r="A16" s="16" t="s">
        <v>134</v>
      </c>
      <c r="B16" s="26"/>
      <c r="C16" s="26"/>
      <c r="D16" s="26"/>
      <c r="E16" s="16" t="s">
        <v>135</v>
      </c>
      <c r="F16" s="27"/>
      <c r="G16" s="23"/>
      <c r="H16" s="23"/>
      <c r="I16" s="23"/>
      <c r="J16" s="23"/>
      <c r="K16" s="23"/>
      <c r="L16" s="23"/>
      <c r="M16" s="108"/>
      <c r="N16" s="108"/>
      <c r="O16" s="108"/>
      <c r="P16" s="108"/>
    </row>
  </sheetData>
  <sheetProtection/>
  <mergeCells count="7">
    <mergeCell ref="A15:B15"/>
    <mergeCell ref="I2:L2"/>
    <mergeCell ref="A3:D3"/>
    <mergeCell ref="E3:F3"/>
    <mergeCell ref="G3:H3"/>
    <mergeCell ref="I3:J3"/>
    <mergeCell ref="K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User</cp:lastModifiedBy>
  <cp:lastPrinted>2021-08-19T01:09:48Z</cp:lastPrinted>
  <dcterms:created xsi:type="dcterms:W3CDTF">2005-03-11T00:19:08Z</dcterms:created>
  <dcterms:modified xsi:type="dcterms:W3CDTF">2021-08-19T01:15:13Z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8209B550404049128479E7BC35E810C1</vt:lpwstr>
  </property>
</Properties>
</file>